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<sst xmlns="http://schemas.openxmlformats.org/spreadsheetml/2006/main" count="2988" uniqueCount="2079">
  <si>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</si>
  <si>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</si>
  <si>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</si>
  <si>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</si>
  <si>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</si>
  <si>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</si>
  <si>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</si>
  <si>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</si>
  <si>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</si>
  <si>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</si>
  <si>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</si>
  <si>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</si>
  <si>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</si>
  <si>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</si>
  <si>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</si>
  <si>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</si>
  <si>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</si>
  <si>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</si>
  <si>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</si>
  <si>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</si>
  <si>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</si>
  <si>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</si>
  <si>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</si>
  <si>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</si>
  <si>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</si>
  <si>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</si>
  <si>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</si>
  <si>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</si>
  <si>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</si>
  <si>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</si>
  <si>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</si>
  <si>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</si>
  <si>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</si>
  <si>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</si>
  <si>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</si>
  <si>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</si>
  <si>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</si>
  <si>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</si>
  <si>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</si>
  <si>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</si>
  <si>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</si>
  <si>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</si>
  <si>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</si>
  <si>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</si>
  <si>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</si>
  <si>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</si>
  <si>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</si>
  <si>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</si>
  <si>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</si>
  <si>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</si>
  <si>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</si>
  <si>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</si>
  <si>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</si>
  <si>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</si>
  <si>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</si>
  <si>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</si>
  <si>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</si>
  <si>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</si>
  <si>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</si>
  <si>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</si>
  <si>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</si>
  <si>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</si>
  <si>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</si>
  <si>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</si>
  <si>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</si>
  <si>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</si>
  <si>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</si>
  <si>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</si>
  <si>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</si>
  <si>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</si>
  <si>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</si>
  <si>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</si>
  <si>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</si>
  <si>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</si>
  <si>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</si>
  <si>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</si>
  <si>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</si>
  <si>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</si>
  <si>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</si>
  <si>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</si>
  <si>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</si>
  <si>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</si>
  <si>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</si>
  <si>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</si>
  <si>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</si>
  <si>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</si>
  <si>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</si>
  <si>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</si>
  <si>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</si>
  <si>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</si>
  <si>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</si>
  <si>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</si>
  <si>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</si>
  <si>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</si>
  <si>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</si>
  <si>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</si>
  <si>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</si>
  <si>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</si>
  <si>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</si>
  <si>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</si>
  <si>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</si>
  <si>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</si>
  <si>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</si>
  <si>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</si>
  <si>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</si>
  <si>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</si>
  <si>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</si>
  <si>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</si>
  <si>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</si>
  <si>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</si>
  <si>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</si>
  <si>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</si>
  <si>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</si>
  <si>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</si>
  <si>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</si>
  <si>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</si>
  <si>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</si>
  <si>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</si>
  <si>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</si>
  <si>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</si>
  <si>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</si>
  <si>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</si>
  <si>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</si>
  <si>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</si>
  <si>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</si>
  <si>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</si>
  <si>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</si>
  <si>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</si>
  <si>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</si>
  <si>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</si>
  <si>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</si>
  <si>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</si>
  <si>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</si>
  <si>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</si>
  <si>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</si>
  <si>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</si>
  <si>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</si>
  <si>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</si>
  <si>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</si>
  <si>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</si>
  <si>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</si>
  <si>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</si>
  <si>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</si>
  <si>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</si>
  <si>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</si>
  <si>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</si>
  <si>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</si>
  <si>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</si>
  <si>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</si>
  <si>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</si>
  <si>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</si>
  <si>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</si>
  <si>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</si>
  <si>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</si>
  <si>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</si>
  <si>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</si>
  <si>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</si>
  <si>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</si>
  <si>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</si>
  <si>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</si>
  <si>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</si>
  <si>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</si>
  <si>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</si>
  <si>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</si>
  <si>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</si>
  <si>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</si>
  <si>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</si>
  <si>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</si>
  <si>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</si>
  <si>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</si>
  <si>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</si>
  <si>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</si>
  <si>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</si>
  <si>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</si>
  <si>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</si>
  <si>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</si>
  <si>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</si>
  <si>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</si>
  <si>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</si>
  <si>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</si>
  <si>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</si>
  <si>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</si>
  <si>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</si>
  <si>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</si>
  <si>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</si>
  <si>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</si>
  <si>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</si>
  <si>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</si>
  <si>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</si>
  <si>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</si>
  <si>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</si>
  <si>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</si>
  <si>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</si>
  <si>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</si>
  <si>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</si>
  <si>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</si>
  <si>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</si>
  <si>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</si>
  <si>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</si>
  <si>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</si>
  <si>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</si>
  <si>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</si>
  <si>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</si>
  <si>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</si>
  <si>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</si>
  <si>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</si>
  <si>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</si>
  <si>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</si>
  <si>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</si>
  <si>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</si>
  <si>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</si>
  <si>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</si>
  <si>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</si>
  <si>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</si>
  <si>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</si>
  <si>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</si>
  <si>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</si>
  <si>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</si>
  <si>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</si>
  <si>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</si>
  <si>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</si>
  <si>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</si>
  <si>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</si>
  <si>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</si>
  <si>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</si>
  <si>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</si>
  <si>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</si>
  <si>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</si>
  <si>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</si>
  <si>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</si>
  <si>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</si>
  <si>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</si>
  <si>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</si>
  <si>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</si>
  <si>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</si>
  <si>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</si>
  <si>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</si>
  <si>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</si>
  <si>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</si>
  <si>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</si>
  <si>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</si>
  <si>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</si>
  <si>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</si>
  <si>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</si>
  <si>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</si>
  <si>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</si>
  <si>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</si>
  <si>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</si>
  <si>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</si>
  <si>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</si>
  <si>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</si>
  <si>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</si>
  <si>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</si>
  <si>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</si>
  <si>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</si>
  <si>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</si>
  <si>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</si>
  <si>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</si>
  <si>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</si>
  <si>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</si>
  <si>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</si>
  <si>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</si>
  <si>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</si>
  <si>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</si>
  <si>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</si>
  <si>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</si>
  <si>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</si>
  <si>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</si>
  <si>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</si>
  <si>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</si>
  <si>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</si>
  <si>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</si>
  <si>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</si>
  <si>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</si>
  <si>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</si>
  <si>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</si>
  <si>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</si>
  <si>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</si>
  <si>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</si>
  <si>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</si>
  <si>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</si>
  <si>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</si>
  <si>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</si>
  <si>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</si>
  <si>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</si>
  <si>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</si>
  <si>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</si>
  <si>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</si>
  <si>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</si>
  <si>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</si>
  <si>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</si>
  <si>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</si>
  <si>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</si>
  <si>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</si>
  <si>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</si>
  <si>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</si>
  <si>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</si>
  <si>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</si>
  <si>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</si>
  <si>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</si>
  <si>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</si>
  <si>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</si>
  <si>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</si>
  <si>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</si>
  <si>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</si>
  <si>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</si>
  <si>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</si>
  <si>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</si>
  <si>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</si>
  <si>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</si>
  <si>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</si>
  <si>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</si>
  <si>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</si>
  <si>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</si>
  <si>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</si>
  <si>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</si>
  <si>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</si>
  <si>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</si>
  <si>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</si>
  <si>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</si>
  <si>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</si>
  <si>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</si>
  <si>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</si>
  <si>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</si>
  <si>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</si>
  <si>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</si>
  <si>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</si>
  <si>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</si>
  <si>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</si>
  <si>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</si>
  <si>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</si>
  <si>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</si>
  <si>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</si>
  <si>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</si>
  <si>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</si>
  <si>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</si>
  <si>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</si>
  <si>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</si>
  <si>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</si>
  <si>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</si>
  <si>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</si>
  <si>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</si>
  <si>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</si>
  <si>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</si>
  <si>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</si>
  <si>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</si>
  <si>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</si>
  <si>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</si>
  <si>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</si>
  <si>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</si>
  <si>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</si>
  <si>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</si>
  <si>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</si>
  <si>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</si>
  <si>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</si>
  <si>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</si>
  <si>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</si>
  <si>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</si>
  <si>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</si>
  <si>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</si>
  <si>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</si>
  <si>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</si>
  <si>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</si>
  <si>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</si>
  <si>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</si>
  <si>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</si>
  <si>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</si>
  <si>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</si>
  <si>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</si>
  <si>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</si>
  <si>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</si>
  <si>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</si>
  <si>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</si>
  <si>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</si>
  <si>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</si>
  <si>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</si>
  <si>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</si>
  <si>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</si>
  <si>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</si>
  <si>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</si>
  <si>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</si>
  <si>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</si>
  <si>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</si>
  <si>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</si>
  <si>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</si>
  <si>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</si>
  <si>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</si>
  <si>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</si>
  <si>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</si>
  <si>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</si>
  <si>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</si>
  <si>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</si>
  <si>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</si>
  <si>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</si>
  <si>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</si>
  <si>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</si>
  <si>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</si>
  <si>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</si>
  <si>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</si>
  <si>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</si>
  <si>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</si>
  <si>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</si>
  <si>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</si>
  <si>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</si>
  <si>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</si>
  <si>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</si>
  <si>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</si>
  <si>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</si>
  <si>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</si>
  <si>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</si>
  <si>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</si>
  <si>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</si>
  <si>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</si>
  <si>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</si>
  <si>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</si>
  <si>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</si>
  <si>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</si>
  <si>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</si>
  <si>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</si>
  <si>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</si>
  <si>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</si>
  <si>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</si>
  <si>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</si>
  <si>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</si>
  <si>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</si>
  <si>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</si>
  <si>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</si>
  <si>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</si>
  <si>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</si>
  <si>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</si>
  <si>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</si>
  <si>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</si>
  <si>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</si>
  <si>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</si>
  <si>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</si>
  <si>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</si>
  <si>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</si>
  <si>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</si>
  <si>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</si>
  <si>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</si>
  <si>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</si>
  <si>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</si>
  <si>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</si>
  <si>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</si>
  <si>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</si>
  <si>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</si>
  <si>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</si>
  <si>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</si>
  <si>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</si>
  <si>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</si>
  <si>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</si>
  <si>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</si>
  <si>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</si>
  <si>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</si>
  <si>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</si>
  <si>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</si>
  <si>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</si>
  <si>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</si>
  <si>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</si>
  <si>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</si>
  <si>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</si>
  <si>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</si>
  <si>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</si>
  <si>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</si>
  <si>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</si>
  <si>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</si>
  <si>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</si>
  <si>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</si>
  <si>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</si>
  <si>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</si>
  <si>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</si>
  <si>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</si>
  <si>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</si>
  <si>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</si>
  <si>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</si>
  <si>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</si>
  <si>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</si>
  <si>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</si>
  <si>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</si>
  <si>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</si>
  <si>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</si>
  <si>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</si>
  <si>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</si>
  <si>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</si>
  <si>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</si>
  <si>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</si>
  <si>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</si>
  <si>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</si>
  <si>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</si>
  <si>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</si>
  <si>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</si>
  <si>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</si>
  <si>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</si>
  <si>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</si>
  <si>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</si>
  <si>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</si>
  <si>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</si>
  <si>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</si>
  <si>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</si>
  <si>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</si>
  <si>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</si>
  <si>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</si>
  <si>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</si>
  <si>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</si>
  <si>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</si>
  <si>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</si>
  <si>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</si>
  <si>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</si>
  <si>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</si>
  <si>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</si>
  <si>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</si>
  <si>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</si>
  <si>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</si>
  <si>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</si>
  <si>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</si>
  <si>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</si>
  <si>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</si>
  <si>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</si>
  <si>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</si>
  <si>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</si>
  <si>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</si>
  <si>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</si>
  <si>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</si>
  <si>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</si>
  <si>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</si>
  <si>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</si>
  <si>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</si>
  <si>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</si>
  <si>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</si>
  <si>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</si>
  <si>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</si>
  <si>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</si>
  <si>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</si>
  <si>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</si>
  <si>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</si>
  <si>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</si>
  <si>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</si>
  <si>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</si>
  <si>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</si>
  <si>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</si>
  <si>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</si>
  <si>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</si>
  <si>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</si>
  <si>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</si>
  <si>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</si>
  <si>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</si>
  <si>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</si>
  <si>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</si>
  <si>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</si>
  <si>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</si>
  <si>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</si>
  <si>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</si>
  <si>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</si>
  <si>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</si>
  <si>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</si>
  <si>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</si>
  <si>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</si>
  <si>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</si>
  <si>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</si>
  <si>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</si>
  <si>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</si>
  <si>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</si>
  <si>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</si>
  <si>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</si>
  <si>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</si>
  <si>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</si>
  <si>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</si>
  <si>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</si>
  <si>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</si>
  <si>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</si>
  <si>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</si>
  <si>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</si>
  <si>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</si>
  <si>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</si>
  <si>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</si>
  <si>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</si>
  <si>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</si>
  <si>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</si>
  <si>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</si>
  <si>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</si>
  <si>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</si>
  <si>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</si>
  <si>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</si>
  <si>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</si>
  <si>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</si>
  <si>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</si>
  <si>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</si>
  <si>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</si>
  <si>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</si>
  <si>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</si>
  <si>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</si>
  <si>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</si>
  <si>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</si>
  <si>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</si>
  <si>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</si>
  <si>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</si>
  <si>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</si>
  <si>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</si>
  <si>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</si>
  <si>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</si>
  <si>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</si>
  <si>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</si>
  <si>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</si>
  <si>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</si>
  <si>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</si>
  <si>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</si>
  <si>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</si>
  <si>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</si>
  <si>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</si>
  <si>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</si>
  <si>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</si>
  <si>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</si>
  <si>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</si>
  <si>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</si>
  <si>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</si>
  <si>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</si>
  <si>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</si>
  <si>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</si>
  <si>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</si>
  <si>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</si>
  <si>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</si>
  <si>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</si>
  <si>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</si>
  <si>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</si>
  <si>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</si>
  <si>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</si>
  <si>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</si>
  <si>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</si>
  <si>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</si>
  <si>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</si>
  <si>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</si>
  <si>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</si>
  <si>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</si>
  <si>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</si>
  <si>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</si>
  <si>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</si>
  <si>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</si>
  <si>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</si>
  <si>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</si>
  <si>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</si>
  <si>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</si>
  <si>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</si>
  <si>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</si>
  <si>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</si>
  <si>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</si>
  <si>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</si>
  <si>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</si>
  <si>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</si>
  <si>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</si>
  <si>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</si>
  <si>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</si>
  <si>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</si>
  <si>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</si>
  <si>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</si>
  <si>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</si>
  <si>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</si>
  <si>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</si>
  <si>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</si>
  <si>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</si>
  <si>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</si>
  <si>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</si>
  <si>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</si>
  <si>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</si>
  <si>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</si>
  <si>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</si>
  <si>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</si>
  <si>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</si>
  <si>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</si>
  <si>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</si>
  <si>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</si>
  <si>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</si>
  <si>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</si>
  <si>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</si>
  <si>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</si>
  <si>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</si>
  <si>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</si>
  <si>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</si>
  <si>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</si>
  <si>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</si>
  <si>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</si>
  <si>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</si>
  <si>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</si>
  <si>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</si>
  <si>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</si>
  <si>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</si>
  <si>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</si>
  <si>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</si>
  <si>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</si>
  <si>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</si>
  <si>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</si>
  <si>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</si>
  <si>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</si>
  <si>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</si>
  <si>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</si>
  <si>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</si>
  <si>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</si>
  <si>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</si>
  <si>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</si>
  <si>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</si>
  <si>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</si>
  <si>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</si>
  <si>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</si>
  <si>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</si>
  <si>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</si>
  <si>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</si>
  <si>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</si>
  <si>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</si>
  <si>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</si>
  <si>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</si>
  <si>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</si>
  <si>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</si>
  <si>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</si>
  <si>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</si>
  <si>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</si>
  <si>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</si>
  <si>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</si>
  <si>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</si>
  <si>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</si>
  <si>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</si>
  <si>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</si>
  <si>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</si>
  <si>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</si>
  <si>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</si>
  <si>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</si>
  <si>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</si>
  <si>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</si>
  <si>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</si>
  <si>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</si>
  <si>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</si>
  <si>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</si>
  <si>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</si>
  <si>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</si>
  <si>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</si>
  <si>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</si>
  <si>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</si>
  <si>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</si>
  <si>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</si>
  <si>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</si>
  <si>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</si>
  <si>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</si>
  <si>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</si>
  <si>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</si>
  <si>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</si>
  <si>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</si>
  <si>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</si>
  <si>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</si>
  <si>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</si>
  <si>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</si>
  <si>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</si>
  <si>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</si>
  <si>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</si>
  <si>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</si>
  <si>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</si>
  <si>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</si>
  <si>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</si>
  <si>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</si>
  <si>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</si>
  <si>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</si>
  <si>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</si>
  <si>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</si>
  <si>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</si>
  <si>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</si>
  <si>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</si>
  <si>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</si>
  <si>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</si>
  <si>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</si>
  <si>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</si>
  <si>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</si>
  <si>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</si>
  <si>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</si>
  <si>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</si>
  <si>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</si>
  <si>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</si>
  <si>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</si>
  <si>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</si>
  <si>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</si>
  <si>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</si>
  <si>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</si>
  <si>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</si>
  <si>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</si>
  <si>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</si>
  <si>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</si>
  <si>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</si>
  <si>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</si>
  <si>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</si>
  <si>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</si>
  <si>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</si>
  <si>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</si>
  <si>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</si>
  <si>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</si>
  <si>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</si>
  <si>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</si>
  <si>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</si>
  <si>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</si>
  <si>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</si>
  <si>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</si>
  <si>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</si>
  <si>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</si>
  <si>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</si>
  <si>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</si>
  <si>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</si>
  <si>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</si>
  <si>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</si>
  <si>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</si>
  <si>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</si>
  <si>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</si>
  <si>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</si>
  <si>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</si>
  <si>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</si>
  <si>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</si>
  <si>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</si>
  <si>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</si>
  <si>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</si>
  <si>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</si>
  <si>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</si>
  <si>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</si>
  <si>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</si>
  <si>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</si>
  <si>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</si>
  <si>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</si>
  <si>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</si>
  <si>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</si>
  <si>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</si>
  <si>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</si>
  <si>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</si>
  <si>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</si>
  <si>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</si>
  <si>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</si>
  <si>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</si>
  <si>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</si>
  <si>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</si>
  <si>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</si>
  <si>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</si>
  <si>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</si>
  <si>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</si>
  <si>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</si>
  <si>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</si>
  <si>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</si>
  <si>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</si>
  <si>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</si>
  <si>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</si>
  <si>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</si>
  <si>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</si>
  <si>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</si>
  <si>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</si>
  <si>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</si>
  <si>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</si>
  <si>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</si>
  <si>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</si>
  <si>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</si>
  <si>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</si>
  <si>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</si>
  <si>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</si>
  <si>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</si>
  <si>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</si>
  <si>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</si>
  <si>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</si>
  <si>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</si>
  <si>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</si>
  <si>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</si>
  <si>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</si>
  <si>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</si>
  <si>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</si>
  <si>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</si>
  <si>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</si>
  <si>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</si>
  <si>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</si>
  <si>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</si>
  <si>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</si>
  <si>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</si>
  <si>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</si>
  <si>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</si>
  <si>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</si>
  <si>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</si>
  <si>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</si>
  <si>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</si>
  <si>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</si>
  <si>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</si>
  <si>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</si>
  <si>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</si>
  <si>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</si>
  <si>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</si>
  <si>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</si>
  <si>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</si>
  <si>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</si>
  <si>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</si>
  <si>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</si>
  <si>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</si>
  <si>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</si>
  <si>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</si>
  <si>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</si>
  <si>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</si>
  <si>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</si>
  <si>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</si>
  <si>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</si>
  <si>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</si>
  <si>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</si>
  <si>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</si>
  <si>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</si>
  <si>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</si>
  <si>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</si>
  <si>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</si>
  <si>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</si>
  <si>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</si>
  <si>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</si>
  <si>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</si>
  <si>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</si>
  <si>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</si>
  <si>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</si>
  <si>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</si>
  <si>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</si>
  <si>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</si>
  <si>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</si>
  <si>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</si>
  <si>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</si>
  <si>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</si>
  <si>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</si>
  <si>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</si>
  <si>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</si>
  <si>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</si>
  <si>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</si>
  <si>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</si>
  <si>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</si>
  <si>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</si>
  <si>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</si>
  <si>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</si>
  <si>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</si>
  <si>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</si>
  <si>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</si>
  <si>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</si>
  <si>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</si>
  <si>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</si>
  <si>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</si>
  <si>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</si>
  <si>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</si>
  <si>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</si>
  <si>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</si>
  <si>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</si>
  <si>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</si>
  <si>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</si>
  <si>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</si>
  <si>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</si>
  <si>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</si>
  <si>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</si>
  <si>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</si>
  <si>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</si>
  <si>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</si>
  <si>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</si>
  <si>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</si>
  <si>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</si>
  <si>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</si>
  <si>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</si>
  <si>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</si>
  <si>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</si>
  <si>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</si>
  <si>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</si>
  <si>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</si>
  <si>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</si>
  <si>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</si>
  <si>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</si>
  <si>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</si>
  <si>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</si>
  <si>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</si>
  <si>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</si>
  <si>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</si>
  <si>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</si>
  <si>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</si>
  <si>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</si>
  <si>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</si>
  <si>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</si>
  <si>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</si>
  <si>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</si>
  <si>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</si>
  <si>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</si>
  <si>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</si>
  <si>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</si>
  <si>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</si>
  <si>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</si>
  <si>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</si>
  <si>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</si>
  <si>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</si>
  <si>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</si>
  <si>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</si>
  <si>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</si>
  <si>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</si>
  <si>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</si>
  <si>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</si>
  <si>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</si>
  <si>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</si>
  <si>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</si>
  <si>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</si>
  <si>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</si>
  <si>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</si>
  <si>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</si>
  <si>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</si>
  <si>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</si>
  <si>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</si>
  <si>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</si>
  <si>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</si>
  <si>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</si>
  <si>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</si>
  <si>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</si>
  <si>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</si>
  <si>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</si>
  <si>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</si>
  <si>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</si>
  <si>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</si>
  <si>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</si>
  <si>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</si>
  <si>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</si>
  <si>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</si>
  <si>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</si>
  <si>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</si>
  <si>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</si>
  <si>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</si>
  <si>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</si>
  <si>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</si>
  <si>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</si>
  <si>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</si>
  <si>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</si>
  <si>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</si>
  <si>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</si>
  <si>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</si>
  <si>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</si>
  <si>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</si>
  <si>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</si>
  <si>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</si>
  <si>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</si>
  <si>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</si>
  <si>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</si>
  <si>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</si>
  <si>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</si>
  <si>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</si>
  <si>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</si>
  <si>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</si>
  <si>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</si>
  <si>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</si>
  <si>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</si>
  <si>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</si>
  <si>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</si>
  <si>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</si>
  <si>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</si>
  <si>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</si>
  <si>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</si>
  <si>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</si>
  <si>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</si>
  <si>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</si>
  <si>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</si>
  <si>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</si>
  <si>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</si>
  <si>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</si>
  <si>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</si>
  <si>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</si>
  <si>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</si>
  <si>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</si>
  <si>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</si>
  <si>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</si>
  <si>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</si>
  <si>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</si>
  <si>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</si>
  <si>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</si>
  <si>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</si>
  <si>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</si>
  <si>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</si>
  <si>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</si>
  <si>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</si>
  <si>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</si>
  <si>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</si>
  <si>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</si>
  <si>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</si>
  <si>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</si>
  <si>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</si>
  <si>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</si>
  <si>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</si>
  <si>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</si>
  <si>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</si>
  <si>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</si>
  <si>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</si>
  <si>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</si>
  <si>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</si>
  <si>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</si>
  <si>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</si>
  <si>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</si>
  <si>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</si>
  <si>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</si>
  <si>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</si>
  <si>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</si>
  <si>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</si>
  <si>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</si>
  <si>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</si>
  <si>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</si>
  <si>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</si>
  <si>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</si>
  <si>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</si>
  <si>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</si>
  <si>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</si>
  <si>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</si>
  <si>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</si>
  <si>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</si>
  <si>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</si>
  <si>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</si>
  <si>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</si>
  <si>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</si>
  <si>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</si>
  <si>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</si>
  <si>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</si>
  <si>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</si>
  <si>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</si>
  <si>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</si>
  <si>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</si>
  <si>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</si>
  <si>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</si>
  <si>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</si>
  <si>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</si>
  <si>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</si>
  <si>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</si>
  <si>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</si>
  <si>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</si>
  <si>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</si>
  <si>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</si>
  <si>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</si>
  <si>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</si>
  <si>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</si>
  <si>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</si>
  <si>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</si>
  <si>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</si>
  <si>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</si>
  <si>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</si>
  <si>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</si>
  <si>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</si>
  <si>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</si>
  <si>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</si>
  <si>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</si>
  <si>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</si>
  <si>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</si>
  <si>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</si>
  <si>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</si>
  <si>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</si>
  <si>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</si>
  <si>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</si>
  <si>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</si>
  <si>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</si>
  <si>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</si>
  <si>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</si>
  <si>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</si>
  <si>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</si>
  <si>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</si>
  <si>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</si>
  <si>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</si>
  <si>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</si>
  <si>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</si>
  <si>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</si>
  <si>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</si>
  <si>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</si>
  <si>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</si>
  <si>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</si>
  <si>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</si>
  <si>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</si>
  <si>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</si>
  <si>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</si>
  <si>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</si>
  <si>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</si>
  <si>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</si>
  <si>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</si>
  <si>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</si>
  <si>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</si>
  <si>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</si>
  <si>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</si>
  <si>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</si>
  <si>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</si>
  <si>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</si>
  <si>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</si>
  <si>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</si>
  <si>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</si>
  <si>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</si>
  <si>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</si>
  <si>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</si>
  <si>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</si>
  <si>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</si>
  <si>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</si>
  <si>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</si>
  <si>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</si>
  <si>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</si>
  <si>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</si>
  <si>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</si>
  <si>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</si>
  <si>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</si>
  <si>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</si>
  <si>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</si>
  <si>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</si>
  <si>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</si>
  <si>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</si>
  <si>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</si>
  <si>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</si>
  <si>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</si>
  <si>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</si>
  <si>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</si>
  <si>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</si>
  <si>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</si>
  <si>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</si>
  <si>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</si>
  <si>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</si>
  <si>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</si>
  <si>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</si>
  <si>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</si>
  <si>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</si>
  <si>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</si>
  <si>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</si>
  <si>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</si>
  <si>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</si>
  <si>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</si>
  <si>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</si>
  <si>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</si>
  <si>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</si>
  <si>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</si>
  <si>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</si>
  <si>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</si>
  <si>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</si>
  <si>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</si>
  <si>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</si>
  <si>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</si>
  <si>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</si>
  <si>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</si>
  <si>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</si>
  <si>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</si>
  <si>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</si>
  <si>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</si>
  <si>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</si>
  <si>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</si>
  <si>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</si>
  <si>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</si>
  <si>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</si>
  <si>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</si>
  <si>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</si>
  <si>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</si>
  <si>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</si>
  <si>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</si>
  <si>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</si>
  <si>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</si>
  <si>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</si>
  <si>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</si>
  <si>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</si>
  <si>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</si>
  <si>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</si>
  <si>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</si>
  <si>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</si>
  <si>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</si>
  <si>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</si>
  <si>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</si>
  <si>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</si>
  <si>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</si>
  <si>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</si>
  <si>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</si>
  <si>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</si>
  <si>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</si>
  <si>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</si>
  <si>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</si>
  <si>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</si>
  <si>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</si>
  <si>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</si>
  <si>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</si>
  <si>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</si>
  <si>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</si>
  <si>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</si>
  <si>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</si>
  <si>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</si>
  <si>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</si>
  <si>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</si>
  <si>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</si>
  <si>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</si>
  <si>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</si>
  <si>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</si>
  <si>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</si>
  <si>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</si>
  <si>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</si>
  <si>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</si>
  <si>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</si>
  <si>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</si>
  <si>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</si>
  <si>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</si>
  <si>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</si>
  <si>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</si>
  <si>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</si>
  <si>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</si>
  <si>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</si>
  <si>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</si>
  <si>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</si>
  <si>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</si>
  <si>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</si>
  <si>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</si>
  <si>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</si>
  <si>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</si>
  <si>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</si>
  <si>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</si>
  <si>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</si>
  <si>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</si>
  <si>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</si>
  <si>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</si>
  <si>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</si>
  <si>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</si>
  <si>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</si>
  <si>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</si>
  <si>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</si>
  <si>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</si>
  <si>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</si>
  <si>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</si>
  <si>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</si>
  <si>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</si>
  <si>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</si>
  <si>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</si>
  <si>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</si>
  <si>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</si>
  <si>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</si>
  <si>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</si>
  <si>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</si>
  <si>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</si>
  <si>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</si>
  <si>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</si>
  <si>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</si>
  <si>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</si>
  <si>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</si>
  <si>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</si>
  <si>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</si>
  <si>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</si>
  <si>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</si>
  <si>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</si>
  <si>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</si>
  <si>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</si>
  <si>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</si>
  <si>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</si>
  <si>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</si>
  <si>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</si>
  <si>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</si>
  <si>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</si>
  <si>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</si>
  <si>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</si>
  <si>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</si>
  <si>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</si>
  <si>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</si>
  <si>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</si>
  <si>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</si>
  <si>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</si>
  <si>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</si>
  <si>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</si>
  <si>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</si>
  <si>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</si>
  <si>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</si>
  <si>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</si>
  <si>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</si>
  <si>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</si>
  <si>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</si>
  <si>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</si>
  <si>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</si>
  <si>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</si>
  <si>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</si>
  <si>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</si>
  <si>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</si>
  <si>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</si>
  <si>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</si>
  <si>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</si>
  <si>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</si>
  <si>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</si>
  <si>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</si>
  <si>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</si>
  <si>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</si>
  <si>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</si>
  <si>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</si>
  <si>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</si>
  <si>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</si>
  <si>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</si>
  <si>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</si>
  <si>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</si>
  <si>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</si>
  <si>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</si>
  <si>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</si>
  <si>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</si>
  <si>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</si>
  <si>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</si>
  <si>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</si>
  <si>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</si>
  <si>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</si>
  <si>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</si>
  <si>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</si>
  <si>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</si>
  <si>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</si>
  <si>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</si>
  <si>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</si>
  <si>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</si>
  <si>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</si>
  <si>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</si>
  <si>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</si>
  <si>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</si>
  <si>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</si>
  <si>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</si>
  <si>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</si>
  <si>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</si>
  <si>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</si>
  <si>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</si>
  <si>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</si>
  <si>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</si>
  <si>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</si>
  <si>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</si>
  <si>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</si>
  <si>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</si>
  <si>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</si>
  <si>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</si>
  <si>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</si>
  <si>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</si>
  <si>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</si>
  <si>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</si>
  <si>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</si>
  <si>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</si>
  <si>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</si>
  <si>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</si>
  <si>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</si>
  <si>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</si>
  <si>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</si>
  <si>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</si>
  <si>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</si>
  <si>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</si>
  <si>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</si>
  <si>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</si>
  <si>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</si>
  <si>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</si>
  <si>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</si>
  <si>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</si>
  <si>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</si>
  <si>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</si>
  <si>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</si>
  <si>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</si>
  <si>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</si>
  <si>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</si>
  <si>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</si>
  <si>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</si>
  <si>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</si>
  <si>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</si>
  <si>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</si>
  <si>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</si>
  <si>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</si>
  <si>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</si>
  <si>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</si>
  <si>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</si>
  <si>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</si>
  <si>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</si>
  <si>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</si>
  <si>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</si>
  <si>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</si>
  <si>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</si>
  <si>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</si>
  <si>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</si>
  <si>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</si>
  <si>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</si>
  <si>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</si>
  <si>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</si>
  <si>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</si>
  <si>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</si>
  <si>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</si>
  <si>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</si>
  <si>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</si>
  <si>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</si>
  <si>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</si>
  <si>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</si>
  <si>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</si>
  <si>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</si>
  <si>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</si>
  <si>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</si>
  <si>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</si>
  <si>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</si>
  <si>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</si>
  <si>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</si>
  <si>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</si>
  <si>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</si>
  <si>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</si>
  <si>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</si>
  <si>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</si>
  <si>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</si>
  <si>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</si>
  <si>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</si>
  <si>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</si>
  <si>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</si>
  <si>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</si>
  <si>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</si>
  <si>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</si>
  <si>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</si>
  <si>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</si>
  <si>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</si>
  <si>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</si>
  <si>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</si>
  <si>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</si>
  <si>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</si>
  <si>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</si>
  <si>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</si>
  <si>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</si>
  <si>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</si>
  <si>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</si>
  <si>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</si>
  <si>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</si>
  <si>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</si>
  <si>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</si>
  <si>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</si>
  <si>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</si>
  <si>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</si>
  <si>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</si>
  <si>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</si>
  <si>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</si>
  <si>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</si>
  <si>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</si>
  <si>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</si>
  <si>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</si>
  <si>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</si>
  <si>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</si>
  <si>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</si>
  <si>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</si>
  <si>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</si>
  <si>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</si>
  <si>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</si>
  <si>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</si>
  <si>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</si>
  <si>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</si>
  <si>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</si>
  <si>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</si>
  <si>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</si>
  <si>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</si>
  <si>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</si>
  <si>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</si>
  <si>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</si>
  <si>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</si>
  <si>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</si>
  <si>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</si>
  <si>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</si>
  <si>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</si>
  <si>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</si>
  <si>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</si>
  <si>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</si>
  <si>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</si>
  <si>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</si>
  <si>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</si>
  <si>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</si>
  <si>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</si>
  <si>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</si>
  <si>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</si>
  <si>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</si>
  <si>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</si>
  <si>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</si>
  <si>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</si>
  <si>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</si>
  <si>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</si>
  <si>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</si>
  <si>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</si>
  <si>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</si>
  <si>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</si>
  <si>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</si>
  <si>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</si>
  <si>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</si>
  <si>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</si>
  <si>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</si>
  <si>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</si>
  <si>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</si>
  <si>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</si>
  <si>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</si>
  <si>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</si>
  <si>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</si>
  <si>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</si>
  <si>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</si>
  <si>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</si>
  <si>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</si>
  <si>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</si>
  <si>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</si>
  <si>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</si>
  <si>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</si>
  <si>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</si>
  <si>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</si>
  <si>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</si>
  <si>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</si>
  <si>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</si>
  <si>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</si>
  <si>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</si>
  <si>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</si>
  <si>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</si>
  <si>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</si>
  <si>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</si>
  <si>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</si>
  <si>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</si>
  <si>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</si>
  <si>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</si>
  <si>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</si>
  <si>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</si>
  <si>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</si>
  <si>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</si>
  <si>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</si>
  <si>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</si>
  <si>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</si>
  <si>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</si>
  <si>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</si>
  <si>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</si>
  <si>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</si>
  <si>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</si>
  <si>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</si>
  <si>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</si>
  <si>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</si>
  <si>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</si>
  <si>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</si>
  <si>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</si>
  <si>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</si>
  <si>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</si>
  <si>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</si>
  <si>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</si>
  <si>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</si>
  <si>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</si>
  <si>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</si>
  <si>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</si>
  <si>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</si>
  <si>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</si>
  <si>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</si>
  <si>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</si>
  <si>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</si>
  <si>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</si>
  <si>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</si>
  <si>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</si>
  <si>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</si>
  <si>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</si>
  <si>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</si>
  <si>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</si>
  <si>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</si>
  <si>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</si>
  <si>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</si>
  <si>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</si>
  <si>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</si>
  <si>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</si>
  <si>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</si>
  <si>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</si>
  <si>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</si>
  <si>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</si>
  <si>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</si>
  <si>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</si>
  <si>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</si>
  <si>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</si>
  <si>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</si>
  <si>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</si>
  <si>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</si>
  <si>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</si>
  <si>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</si>
  <si>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</si>
  <si>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</si>
  <si>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</si>
  <si>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</si>
  <si>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</si>
  <si>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</si>
  <si>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</si>
  <si>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</si>
  <si>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</si>
  <si>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</si>
  <si>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</si>
  <si>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</si>
  <si>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</si>
  <si>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</si>
  <si>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</si>
  <si>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</si>
  <si>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</si>
  <si>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</si>
  <si>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</si>
  <si>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</si>
  <si>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</si>
  <si>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</si>
  <si>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</si>
  <si>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</si>
  <si>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</si>
  <si>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</si>
  <si>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</si>
  <si>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</si>
  <si>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</si>
  <si>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</si>
  <si>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</si>
  <si>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</si>
  <si>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</si>
  <si>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</si>
  <si>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</si>
  <si>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</si>
  <si>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</si>
  <si>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</si>
  <si>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</si>
  <si>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</si>
  <si>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</si>
  <si>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</si>
  <si>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</si>
  <si>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</si>
  <si>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</si>
  <si>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</si>
  <si>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</si>
  <si>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</si>
  <si>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</si>
  <si>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</si>
  <si>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</si>
  <si>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</si>
  <si>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</si>
  <si>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</si>
  <si>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</si>
  <si>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</si>
  <si>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</si>
  <si>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</si>
  <si>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</si>
  <si>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</si>
  <si>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</si>
  <si>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</si>
  <si>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</si>
  <si>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</si>
  <si>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</si>
  <si>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</si>
  <si>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</si>
  <si>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</si>
  <si>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</si>
  <si>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</si>
  <si>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</si>
  <si>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</si>
  <si>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</si>
  <si>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</si>
  <si>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</si>
  <si>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</si>
  <si>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</si>
  <si>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</si>
  <si>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</si>
  <si>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</si>
  <si>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</si>
  <si>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</si>
  <si>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</si>
  <si>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</si>
  <si>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</si>
  <si>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</si>
  <si>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</si>
  <si>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</si>
  <si>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</si>
  <si>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</si>
  <si>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</si>
  <si>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</si>
  <si>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</si>
  <si>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</si>
  <si>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</si>
  <si>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</si>
  <si>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</si>
  <si>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</si>
  <si>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</si>
  <si>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</si>
  <si>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</si>
  <si>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</si>
  <si>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</si>
  <si>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</si>
  <si>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</si>
  <si>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</si>
  <si>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</si>
  <si>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</si>
  <si>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</si>
  <si>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</si>
  <si>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</si>
  <si>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</si>
  <si>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</si>
  <si>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</si>
  <si>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</si>
  <si>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</si>
  <si>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</si>
  <si>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</si>
  <si>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</si>
  <si>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</si>
  <si>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</si>
  <si>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</si>
  <si>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</si>
  <si>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</si>
  <si>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</si>
  <si>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</si>
  <si>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</si>
  <si>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</si>
  <si>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</si>
  <si>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</si>
  <si>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</si>
  <si>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</si>
  <si>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</si>
  <si>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</si>
  <si>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</si>
  <si>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</si>
  <si>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</si>
  <si>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</si>
  <si>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</si>
  <si>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</si>
  <si>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</si>
  <si>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</si>
  <si>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</si>
  <si>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</si>
  <si>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</si>
  <si>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</si>
  <si>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</si>
  <si>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</si>
  <si>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</si>
  <si>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</si>
  <si>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</si>
  <si>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</si>
  <si>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</si>
  <si>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</si>
  <si>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</si>
  <si>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</si>
  <si>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</si>
  <si>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</si>
  <si>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</si>
  <si>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</si>
  <si>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</si>
  <si>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</si>
  <si>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</si>
  <si>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</si>
  <si>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</si>
  <si>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</si>
  <si>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</si>
  <si>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</si>
  <si>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</si>
  <si>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</si>
  <si>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</si>
  <si>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</si>
  <si>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</si>
  <si>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</si>
  <si>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</si>
  <si>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</si>
  <si>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</si>
  <si>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</si>
  <si>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</si>
  <si>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</si>
  <si>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</si>
  <si>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</si>
  <si>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</si>
  <si>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</si>
  <si>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</si>
  <si>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</si>
  <si>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</si>
  <si>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</si>
  <si>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</si>
  <si>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</si>
  <si>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</si>
  <si>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</si>
  <si>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</si>
  <si>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</si>
  <si>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</si>
  <si>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</si>
  <si>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</si>
  <si>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</si>
  <si>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</si>
  <si>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</si>
  <si>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</si>
  <si>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</si>
  <si>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</si>
  <si>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</si>
  <si>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</si>
  <si>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</si>
  <si>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</si>
  <si>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</si>
  <si>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</si>
  <si>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</si>
  <si>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</si>
  <si>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</si>
  <si>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</si>
  <si>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</si>
  <si>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</si>
  <si>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</si>
  <si>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</si>
  <si>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</si>
  <si>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</si>
  <si>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</si>
  <si>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</si>
  <si>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</si>
  <si>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</si>
  <si>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</si>
  <si>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</si>
  <si>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</si>
  <si>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</si>
  <si>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</si>
  <si>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</si>
  <si>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</si>
  <si>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</si>
  <si>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</si>
  <si>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</si>
  <si>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</si>
  <si>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</si>
  <si>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</si>
  <si>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</si>
  <si>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</si>
  <si>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</si>
  <si>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</si>
  <si>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</si>
  <si>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</si>
  <si>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</si>
  <si>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</si>
  <si>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</si>
  <si>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</si>
  <si>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</si>
  <si>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</si>
  <si>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</si>
  <si>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</si>
  <si>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</si>
  <si>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</si>
  <si>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</si>
  <si>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</si>
  <si>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</si>
  <si>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</si>
  <si>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</si>
  <si>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</si>
  <si>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</si>
  <si>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</si>
  <si>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</si>
  <si>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</si>
  <si>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</si>
  <si>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</si>
  <si>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</si>
  <si>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</si>
  <si>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</si>
  <si>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</si>
  <si>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</si>
  <si>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</si>
  <si>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</si>
  <si>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</si>
  <si>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</si>
  <si>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</si>
  <si>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</si>
  <si>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</si>
  <si>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</si>
  <si>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</si>
  <si>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</si>
  <si>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</si>
  <si>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</si>
  <si>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</si>
  <si>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</si>
  <si>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</si>
  <si>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</si>
  <si>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</si>
  <si>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</si>
  <si>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</si>
  <si>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</si>
  <si>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</si>
  <si>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</si>
  <si>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</si>
  <si>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</si>
  <si>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</si>
  <si>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</si>
  <si>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</si>
  <si>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</si>
  <si>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</si>
  <si>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</si>
  <si>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</si>
  <si>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</si>
  <si>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</si>
  <si>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</si>
  <si>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</si>
  <si>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</si>
  <si>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</si>
  <si>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</si>
  <si>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</si>
  <si>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</si>
  <si>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</si>
  <si>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</si>
  <si>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</si>
  <si>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</si>
  <si>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</si>
  <si>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</si>
  <si>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</si>
  <si>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</si>
  <si>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</si>
  <si>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</si>
  <si>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</si>
  <si>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</si>
  <si>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</si>
  <si>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</si>
  <si>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</si>
  <si>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</si>
  <si>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</si>
  <si>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</si>
  <si>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</si>
  <si>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</si>
  <si>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</si>
  <si>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</si>
  <si>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</si>
  <si>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</si>
  <si>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</si>
  <si>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</si>
  <si>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</si>
  <si>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</si>
  <si>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</si>
  <si>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</si>
  <si>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</si>
  <si>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</si>
  <si>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</si>
  <si>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</si>
  <si>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</si>
  <si>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</si>
  <si>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</si>
  <si>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</si>
  <si>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</si>
  <si>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</si>
  <si>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</si>
  <si>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</si>
  <si>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</si>
  <si>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</si>
  <si>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</si>
  <si>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</si>
  <si>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</si>
  <si>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</si>
  <si>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</si>
  <si>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</si>
  <si>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</si>
  <si>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</si>
  <si>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</si>
  <si>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</si>
  <si>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</si>
  <si>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</si>
  <si>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</si>
  <si>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</si>
  <si>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</si>
  <si>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</si>
  <si>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</si>
  <si>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</si>
  <si>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</si>
  <si>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</si>
  <si>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</si>
  <si>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</si>
  <si>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</si>
  <si>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</si>
  <si>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</si>
  <si>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</si>
  <si>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</si>
  <si>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</si>
  <si>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</si>
  <si>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</si>
  <si>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</si>
  <si>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</si>
  <si>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</si>
  <si>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</si>
  <si>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</si>
  <si>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</si>
  <si>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</si>
  <si>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</si>
  <si>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</si>
  <si>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</si>
  <si>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</si>
  <si>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</si>
  <si>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</si>
  <si>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</si>
  <si>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</si>
  <si>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</si>
  <si>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</si>
  <si>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</si>
  <si>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</si>
  <si>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</si>
  <si>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</si>
  <si>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</si>
  <si>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</si>
  <si>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</si>
  <si>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</si>
  <si>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</si>
  <si>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</si>
  <si>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</si>
  <si>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</si>
  <si>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</si>
  <si>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</si>
  <si>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</si>
  <si>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</si>
  <si>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</si>
  <si>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</si>
  <si>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</si>
  <si>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</si>
  <si>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</si>
  <si>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</si>
  <si>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</si>
  <si>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</si>
  <si>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</si>
  <si>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</si>
  <si>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</si>
  <si>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</si>
  <si>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</si>
  <si>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</si>
  <si>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</si>
  <si>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</si>
  <si>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</si>
  <si>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b885</t>
  </si>
  <si>
    <t>d764</t>
  </si>
  <si>
    <t>c1057</t>
  </si>
  <si>
    <t>03.08.2020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</si>
</sst>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 t="str">
        <f>+OTCHET!B9</f>
        <v>ОБЩИНА СУНГУРЛАРЕ</v>
      </c>
      <c r="C2" s="1671"/>
      <c r="D2" s="1672"/>
      <c r="E2" s="1019"/>
      <c r="F2" s="1020">
        <f>+OTCHET!H9</f>
        <v>57250</v>
      </c>
      <c r="G2" s="1021" t="str">
        <f>+OTCHET!F12</f>
        <v>5212</v>
      </c>
      <c r="H2" s="1022"/>
      <c r="I2" s="1673">
        <f>+OTCHET!H607</f>
        <v>0</v>
      </c>
      <c r="J2" s="1674"/>
      <c r="K2" s="1013"/>
      <c r="L2" s="1675" t="str">
        <f>OTCHET!H605</f>
        <v>kmetsungurlare@abv.bg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0" t="s">
        <v>995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681">
        <f>+Q4</f>
        <v>2020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2" t="s">
        <v>974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685" t="s">
        <v>975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1012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1995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1994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1014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1016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1018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1020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1022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1024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1996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1027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1030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1032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1034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1036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1043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1045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1047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1049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1051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1054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1056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1057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1059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1061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1063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33453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33453</v>
      </c>
      <c r="Q51" s="1102">
        <f>+ROUND(OTCHET!L205-SUM(OTCHET!L217:L219)+OTCHET!L271+IF(+OR(OTCHET!$F$12=5500,OTCHET!$F$12=5600),0,+OTCHET!L297),0)</f>
        <v>0</v>
      </c>
      <c r="R51" s="1046"/>
      <c r="S51" s="1688" t="s">
        <v>1067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1069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1071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1073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1075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33453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33453</v>
      </c>
      <c r="Q56" s="1208">
        <f>+ROUND(+SUM(Q51:Q55),0)</f>
        <v>0</v>
      </c>
      <c r="R56" s="1046"/>
      <c r="S56" s="1700" t="s">
        <v>1077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1080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3487299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3487299</v>
      </c>
      <c r="Q59" s="1120">
        <f>+ROUND(+OTCHET!L275+OTCHET!L276,0)</f>
        <v>0</v>
      </c>
      <c r="R59" s="1046"/>
      <c r="S59" s="1691" t="s">
        <v>1082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1084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1086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3487299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3487299</v>
      </c>
      <c r="Q63" s="1208">
        <f>+ROUND(+SUM(Q58:Q61),0)</f>
        <v>0</v>
      </c>
      <c r="R63" s="1046"/>
      <c r="S63" s="1700" t="s">
        <v>1090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1093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1095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1097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1100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1102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1104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1107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1109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1111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3520752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3520752</v>
      </c>
      <c r="Q77" s="1232">
        <f>+ROUND(Q56+Q63+Q67+Q71+Q75,0)</f>
        <v>0</v>
      </c>
      <c r="R77" s="1046"/>
      <c r="S77" s="1715" t="s">
        <v>1113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3520752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3520752</v>
      </c>
      <c r="Q79" s="1108">
        <f>+ROUND(OTCHET!L419,0)</f>
        <v>0</v>
      </c>
      <c r="R79" s="1046"/>
      <c r="S79" s="1688" t="s">
        <v>1116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1118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3520752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3520752</v>
      </c>
      <c r="Q81" s="1242">
        <f>+ROUND(Q79+Q80,0)</f>
        <v>0</v>
      </c>
      <c r="R81" s="1046"/>
      <c r="S81" s="1718" t="s">
        <v>1120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1126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1128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1130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1133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1135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1137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1139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1141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1144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1146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1148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1150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1154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1156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1158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1161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1163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1165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1168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1170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1172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1175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1177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1179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1181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1184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1188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1190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1192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8" t="s">
        <v>1195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1197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0" t="s">
        <v>1199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3" t="s">
        <v>1201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03.08.2020 г.</v>
      </c>
      <c r="D134" s="1247" t="s">
        <v>1203</v>
      </c>
      <c r="E134" s="1019"/>
      <c r="F134" s="1737"/>
      <c r="G134" s="1737"/>
      <c r="H134" s="1019"/>
      <c r="I134" s="1304" t="s">
        <v>1204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3520752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33453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3487299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3520752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3520752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 t="str">
        <f>+OTCHET!D603</f>
        <v>Елена Ралчева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 t="str">
        <f>+OTCHET!G600</f>
        <v>Елена Ралчева</v>
      </c>
      <c r="F114" s="1749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96">
      <selection activeCell="B605" sqref="B605:C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 t="s">
        <v>2071</v>
      </c>
      <c r="C9" s="1796"/>
      <c r="D9" s="1797"/>
      <c r="E9" s="115">
        <v>43831</v>
      </c>
      <c r="F9" s="116">
        <v>44043</v>
      </c>
      <c r="G9" s="113"/>
      <c r="H9" s="1415">
        <v>57250</v>
      </c>
      <c r="I9" s="1840"/>
      <c r="J9" s="184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2" t="s">
        <v>968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Сунгурларе</v>
      </c>
      <c r="C12" s="1799"/>
      <c r="D12" s="1800"/>
      <c r="E12" s="118" t="s">
        <v>962</v>
      </c>
      <c r="F12" s="1586" t="s">
        <v>1380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2" t="s">
        <v>2057</v>
      </c>
      <c r="F19" s="1773"/>
      <c r="G19" s="1773"/>
      <c r="H19" s="1774"/>
      <c r="I19" s="1785" t="s">
        <v>2058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468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470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6" t="str">
        <f>$B$9</f>
        <v>ОБЩИНА СУНГУРЛАРЕ</v>
      </c>
      <c r="C176" s="1767"/>
      <c r="D176" s="1768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Сунгурларе</v>
      </c>
      <c r="C179" s="1799"/>
      <c r="D179" s="1800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2" t="s">
        <v>2059</v>
      </c>
      <c r="F183" s="1773"/>
      <c r="G183" s="1773"/>
      <c r="H183" s="1774"/>
      <c r="I183" s="1775" t="s">
        <v>2060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747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194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199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33453</v>
      </c>
      <c r="F205" s="274">
        <f t="shared" si="48"/>
        <v>0</v>
      </c>
      <c r="G205" s="275">
        <f t="shared" si="48"/>
        <v>33453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730</v>
      </c>
      <c r="F211" s="315">
        <f t="shared" si="49"/>
        <v>0</v>
      </c>
      <c r="G211" s="316">
        <f t="shared" si="49"/>
        <v>730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32723</v>
      </c>
      <c r="F212" s="321">
        <f t="shared" si="49"/>
        <v>0</v>
      </c>
      <c r="G212" s="322">
        <f t="shared" si="49"/>
        <v>32723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272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722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219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221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1656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224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234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235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236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237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1661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1658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1659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273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47596</v>
      </c>
      <c r="F276" s="274">
        <f t="shared" si="68"/>
        <v>0</v>
      </c>
      <c r="G276" s="275">
        <f t="shared" si="68"/>
        <v>47596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623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685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686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914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694</v>
      </c>
      <c r="D297" s="175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3520752</v>
      </c>
      <c r="F301" s="396">
        <f t="shared" si="77"/>
        <v>0</v>
      </c>
      <c r="G301" s="397">
        <f t="shared" si="77"/>
        <v>3520752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6" t="str">
        <f>$B$9</f>
        <v>ОБЩИНА СУНГУРЛАРЕ</v>
      </c>
      <c r="C350" s="1767"/>
      <c r="D350" s="1768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Сунгурларе</v>
      </c>
      <c r="C353" s="1799"/>
      <c r="D353" s="1800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8" t="s">
        <v>2061</v>
      </c>
      <c r="F357" s="1789"/>
      <c r="G357" s="1789"/>
      <c r="H357" s="179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3520752</v>
      </c>
      <c r="F399" s="459">
        <f t="shared" si="89"/>
        <v>0</v>
      </c>
      <c r="G399" s="473">
        <f t="shared" si="89"/>
        <v>3520752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3520752</v>
      </c>
      <c r="F400" s="158"/>
      <c r="G400" s="159">
        <v>3520752</v>
      </c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3520752</v>
      </c>
      <c r="F419" s="495">
        <f t="shared" si="95"/>
        <v>0</v>
      </c>
      <c r="G419" s="496">
        <f t="shared" si="95"/>
        <v>3520752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6" t="str">
        <f>$B$9</f>
        <v>ОБЩИНА СУНГУРЛАРЕ</v>
      </c>
      <c r="C435" s="1767"/>
      <c r="D435" s="1768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Сунгурларе</v>
      </c>
      <c r="C438" s="1799"/>
      <c r="D438" s="1800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2" t="s">
        <v>2063</v>
      </c>
      <c r="F442" s="1773"/>
      <c r="G442" s="1773"/>
      <c r="H442" s="1774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0" t="str">
        <f>$B$7</f>
        <v>ОТЧЕТНИ ДАННИ ПО ЕБК ЗА СМЕТКИТЕ ЗА СРЕДСТВАТА ОТ ЕВРОПЕЙСКИЯ СЪЮЗ - РА</v>
      </c>
      <c r="C449" s="1781"/>
      <c r="D449" s="178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6" t="str">
        <f>$B$9</f>
        <v>ОБЩИНА СУНГУРЛАРЕ</v>
      </c>
      <c r="C451" s="1767"/>
      <c r="D451" s="1768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Сунгурларе</v>
      </c>
      <c r="C454" s="1799"/>
      <c r="D454" s="1800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2" t="s">
        <v>2065</v>
      </c>
      <c r="F458" s="1783"/>
      <c r="G458" s="1783"/>
      <c r="H458" s="1784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771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1957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781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929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934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935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936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937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313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939</v>
      </c>
      <c r="D535" s="181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940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941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942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951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956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833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4" t="s">
        <v>2072</v>
      </c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877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2072</v>
      </c>
      <c r="E603" s="671"/>
      <c r="F603" s="218" t="s">
        <v>879</v>
      </c>
      <c r="G603" s="1826" t="s">
        <v>2073</v>
      </c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880</v>
      </c>
      <c r="C604" s="1833"/>
      <c r="D604" s="672" t="s">
        <v>881</v>
      </c>
      <c r="E604" s="673"/>
      <c r="F604" s="674"/>
      <c r="G604" s="1834" t="s">
        <v>877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 t="s">
        <v>2078</v>
      </c>
      <c r="C605" s="1836"/>
      <c r="D605" s="675" t="s">
        <v>882</v>
      </c>
      <c r="E605" s="676">
        <v>55715085</v>
      </c>
      <c r="F605" s="677"/>
      <c r="G605" s="678" t="s">
        <v>883</v>
      </c>
      <c r="H605" s="1837" t="s">
        <v>2074</v>
      </c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0" t="str">
        <f>$B$7</f>
        <v>ОТЧЕТНИ ДАННИ ПО ЕБК ЗА СМЕТКИТЕ ЗА СРЕДСТВАТА ОТ ЕВРОПЕЙСКИЯ СЪЮЗ - РА</v>
      </c>
      <c r="C613" s="1781"/>
      <c r="D613" s="178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6" t="str">
        <f>$B$9</f>
        <v>ОБЩИНА СУНГУРЛАРЕ</v>
      </c>
      <c r="C615" s="1767"/>
      <c r="D615" s="1768"/>
      <c r="E615" s="115">
        <f>$E$9</f>
        <v>43831</v>
      </c>
      <c r="F615" s="226">
        <f>$F$9</f>
        <v>44043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9" t="str">
        <f>$B$12</f>
        <v>Сунгурларе</v>
      </c>
      <c r="C618" s="1770"/>
      <c r="D618" s="1771"/>
      <c r="E618" s="410" t="s">
        <v>890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2" t="s">
        <v>2054</v>
      </c>
      <c r="F622" s="1773"/>
      <c r="G622" s="1773"/>
      <c r="H622" s="1774"/>
      <c r="I622" s="1775" t="s">
        <v>2055</v>
      </c>
      <c r="J622" s="1776"/>
      <c r="K622" s="1776"/>
      <c r="L622" s="177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6603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6603</v>
      </c>
      <c r="D627" s="1452" t="s">
        <v>584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8" t="s">
        <v>744</v>
      </c>
      <c r="D629" s="177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4" t="s">
        <v>747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0" t="s">
        <v>194</v>
      </c>
      <c r="D638" s="176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199</v>
      </c>
      <c r="D646" s="176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200</v>
      </c>
      <c r="D647" s="1765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8"/>
      <c r="I654" s="454"/>
      <c r="J654" s="455"/>
      <c r="K654" s="142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0" t="s">
        <v>272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0" t="s">
        <v>722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0" t="s">
        <v>219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0" t="s">
        <v>221</v>
      </c>
      <c r="D678" s="175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222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223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1660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0" t="s">
        <v>224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0" t="s">
        <v>234</v>
      </c>
      <c r="D697" s="175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0" t="s">
        <v>235</v>
      </c>
      <c r="D698" s="175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0" t="s">
        <v>236</v>
      </c>
      <c r="D699" s="175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0" t="s">
        <v>237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0" t="s">
        <v>1661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0" t="s">
        <v>1658</v>
      </c>
      <c r="D711" s="175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0" t="s">
        <v>1659</v>
      </c>
      <c r="D712" s="175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247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0" t="s">
        <v>273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8" t="s">
        <v>248</v>
      </c>
      <c r="D717" s="1759"/>
      <c r="E717" s="310">
        <f>F717+G717+H717</f>
        <v>3439703</v>
      </c>
      <c r="F717" s="1422"/>
      <c r="G717" s="1423">
        <v>3439703</v>
      </c>
      <c r="H717" s="1424"/>
      <c r="I717" s="1422"/>
      <c r="J717" s="1423"/>
      <c r="K717" s="1424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8" t="s">
        <v>249</v>
      </c>
      <c r="D718" s="1759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8" t="s">
        <v>623</v>
      </c>
      <c r="D726" s="1759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8" t="s">
        <v>685</v>
      </c>
      <c r="D729" s="1759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0" t="s">
        <v>686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914</v>
      </c>
      <c r="D735" s="1753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4" t="s">
        <v>694</v>
      </c>
      <c r="D739" s="1755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694</v>
      </c>
      <c r="D740" s="1755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0" t="str">
        <f>$B$7</f>
        <v>ОТЧЕТНИ ДАННИ ПО ЕБК ЗА СМЕТКИТЕ ЗА СРЕДСТВАТА ОТ ЕВРОПЕЙСКИЯ СЪЮЗ - РА</v>
      </c>
      <c r="C750" s="1781"/>
      <c r="D750" s="178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1251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6" t="str">
        <f>$B$9</f>
        <v>ОБЩИНА СУНГУРЛАРЕ</v>
      </c>
      <c r="C752" s="1767"/>
      <c r="D752" s="1768"/>
      <c r="E752" s="115">
        <f>$E$9</f>
        <v>43831</v>
      </c>
      <c r="F752" s="226">
        <f>$F$9</f>
        <v>44043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9" t="str">
        <f>$B$12</f>
        <v>Сунгурларе</v>
      </c>
      <c r="C755" s="1770"/>
      <c r="D755" s="1771"/>
      <c r="E755" s="410" t="s">
        <v>890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772" t="s">
        <v>2054</v>
      </c>
      <c r="F759" s="1773"/>
      <c r="G759" s="1773"/>
      <c r="H759" s="1774"/>
      <c r="I759" s="1775" t="s">
        <v>2055</v>
      </c>
      <c r="J759" s="1776"/>
      <c r="K759" s="1776"/>
      <c r="L759" s="177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7714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7714</v>
      </c>
      <c r="D764" s="1452" t="s">
        <v>492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8" t="s">
        <v>744</v>
      </c>
      <c r="D766" s="177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4" t="s">
        <v>747</v>
      </c>
      <c r="D769" s="1765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595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596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597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0" t="s">
        <v>194</v>
      </c>
      <c r="D775" s="176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909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2" t="s">
        <v>199</v>
      </c>
      <c r="D783" s="176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4" t="s">
        <v>200</v>
      </c>
      <c r="D784" s="1765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730</v>
      </c>
      <c r="F790" s="164"/>
      <c r="G790" s="165">
        <v>730</v>
      </c>
      <c r="H790" s="1419"/>
      <c r="I790" s="164"/>
      <c r="J790" s="165"/>
      <c r="K790" s="1419"/>
      <c r="L790" s="314">
        <f t="shared" si="176"/>
        <v>0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910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0" t="s">
        <v>272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911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912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913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0" t="s">
        <v>722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0" t="s">
        <v>219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0" t="s">
        <v>221</v>
      </c>
      <c r="D815" s="175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222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223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1660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0" t="s">
        <v>224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2005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0" t="s">
        <v>234</v>
      </c>
      <c r="D834" s="175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0" t="s">
        <v>235</v>
      </c>
      <c r="D835" s="175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0" t="s">
        <v>236</v>
      </c>
      <c r="D836" s="175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0" t="s">
        <v>237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0" t="s">
        <v>1661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0" t="s">
        <v>1658</v>
      </c>
      <c r="D848" s="175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0" t="s">
        <v>1659</v>
      </c>
      <c r="D849" s="175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247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0" t="s">
        <v>273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8" t="s">
        <v>248</v>
      </c>
      <c r="D854" s="1759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8" t="s">
        <v>249</v>
      </c>
      <c r="D855" s="1759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618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619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620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621</v>
      </c>
      <c r="E861" s="295">
        <f t="shared" si="197"/>
        <v>47596</v>
      </c>
      <c r="F861" s="158"/>
      <c r="G861" s="159">
        <v>47596</v>
      </c>
      <c r="H861" s="1420"/>
      <c r="I861" s="158"/>
      <c r="J861" s="159"/>
      <c r="K861" s="1420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622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8" t="s">
        <v>623</v>
      </c>
      <c r="D863" s="1759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624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8" t="s">
        <v>685</v>
      </c>
      <c r="D866" s="1759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0" t="s">
        <v>686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2" t="s">
        <v>914</v>
      </c>
      <c r="D872" s="1753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4" t="s">
        <v>694</v>
      </c>
      <c r="D876" s="1755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4" t="s">
        <v>694</v>
      </c>
      <c r="D877" s="1755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2016</v>
      </c>
    </row>
    <row r="366" spans="1:2" ht="18">
      <c r="A366" s="1547" t="s">
        <v>1304</v>
      </c>
      <c r="B366" s="1546" t="s">
        <v>2017</v>
      </c>
    </row>
    <row r="367" spans="1:2" ht="18">
      <c r="A367" s="1547" t="s">
        <v>1305</v>
      </c>
      <c r="B367" s="1548" t="s">
        <v>2018</v>
      </c>
    </row>
    <row r="368" spans="1:2" ht="18">
      <c r="A368" s="1547" t="s">
        <v>1306</v>
      </c>
      <c r="B368" s="1549" t="s">
        <v>2019</v>
      </c>
    </row>
    <row r="369" spans="1:2" ht="18">
      <c r="A369" s="1547" t="s">
        <v>1307</v>
      </c>
      <c r="B369" s="1549" t="s">
        <v>2020</v>
      </c>
    </row>
    <row r="370" spans="1:2" ht="18">
      <c r="A370" s="1547" t="s">
        <v>1308</v>
      </c>
      <c r="B370" s="1549" t="s">
        <v>2021</v>
      </c>
    </row>
    <row r="371" spans="1:2" ht="18">
      <c r="A371" s="1547" t="s">
        <v>1309</v>
      </c>
      <c r="B371" s="1549" t="s">
        <v>2022</v>
      </c>
    </row>
    <row r="372" spans="1:2" ht="18">
      <c r="A372" s="1547" t="s">
        <v>1310</v>
      </c>
      <c r="B372" s="1549" t="s">
        <v>2023</v>
      </c>
    </row>
    <row r="373" spans="1:2" ht="18">
      <c r="A373" s="1547" t="s">
        <v>1311</v>
      </c>
      <c r="B373" s="1550" t="s">
        <v>2024</v>
      </c>
    </row>
    <row r="374" spans="1:2" ht="18">
      <c r="A374" s="1547" t="s">
        <v>1312</v>
      </c>
      <c r="B374" s="1550" t="s">
        <v>2025</v>
      </c>
    </row>
    <row r="375" spans="1:2" ht="18">
      <c r="A375" s="1547" t="s">
        <v>1313</v>
      </c>
      <c r="B375" s="1550" t="s">
        <v>2026</v>
      </c>
    </row>
    <row r="376" spans="1:2" ht="18">
      <c r="A376" s="1547" t="s">
        <v>1314</v>
      </c>
      <c r="B376" s="1550" t="s">
        <v>2027</v>
      </c>
    </row>
    <row r="377" spans="1:2" ht="18">
      <c r="A377" s="1547" t="s">
        <v>1315</v>
      </c>
      <c r="B377" s="1551" t="s">
        <v>2028</v>
      </c>
    </row>
    <row r="378" spans="1:2" ht="18">
      <c r="A378" s="1547" t="s">
        <v>1316</v>
      </c>
      <c r="B378" s="1551" t="s">
        <v>2029</v>
      </c>
    </row>
    <row r="379" spans="1:2" ht="18">
      <c r="A379" s="1547" t="s">
        <v>1317</v>
      </c>
      <c r="B379" s="1550" t="s">
        <v>2030</v>
      </c>
    </row>
    <row r="380" spans="1:5" ht="18">
      <c r="A380" s="1547" t="s">
        <v>1318</v>
      </c>
      <c r="B380" s="1550" t="s">
        <v>2031</v>
      </c>
      <c r="C380" s="1552" t="s">
        <v>181</v>
      </c>
      <c r="E380" s="1553"/>
    </row>
    <row r="381" spans="1:5" ht="18">
      <c r="A381" s="1547" t="s">
        <v>1319</v>
      </c>
      <c r="B381" s="1549" t="s">
        <v>2032</v>
      </c>
      <c r="C381" s="1552" t="s">
        <v>181</v>
      </c>
      <c r="E381" s="1553"/>
    </row>
    <row r="382" spans="1:5" ht="18">
      <c r="A382" s="1547" t="s">
        <v>1320</v>
      </c>
      <c r="B382" s="1550" t="s">
        <v>2033</v>
      </c>
      <c r="C382" s="1552" t="s">
        <v>181</v>
      </c>
      <c r="E382" s="1553"/>
    </row>
    <row r="383" spans="1:5" ht="18">
      <c r="A383" s="1547" t="s">
        <v>1321</v>
      </c>
      <c r="B383" s="1550" t="s">
        <v>2034</v>
      </c>
      <c r="C383" s="1552" t="s">
        <v>181</v>
      </c>
      <c r="E383" s="1553"/>
    </row>
    <row r="384" spans="1:5" ht="18">
      <c r="A384" s="1547" t="s">
        <v>1322</v>
      </c>
      <c r="B384" s="1550" t="s">
        <v>2035</v>
      </c>
      <c r="C384" s="1552" t="s">
        <v>181</v>
      </c>
      <c r="E384" s="1553"/>
    </row>
    <row r="385" spans="1:5" ht="18">
      <c r="A385" s="1547" t="s">
        <v>1323</v>
      </c>
      <c r="B385" s="1550" t="s">
        <v>2036</v>
      </c>
      <c r="C385" s="1552" t="s">
        <v>181</v>
      </c>
      <c r="E385" s="1553"/>
    </row>
    <row r="386" spans="1:5" ht="18">
      <c r="A386" s="1547" t="s">
        <v>1324</v>
      </c>
      <c r="B386" s="1550" t="s">
        <v>2037</v>
      </c>
      <c r="C386" s="1552" t="s">
        <v>181</v>
      </c>
      <c r="E386" s="1553"/>
    </row>
    <row r="387" spans="1:5" ht="18">
      <c r="A387" s="1547" t="s">
        <v>1325</v>
      </c>
      <c r="B387" s="1550" t="s">
        <v>2038</v>
      </c>
      <c r="C387" s="1552" t="s">
        <v>181</v>
      </c>
      <c r="E387" s="1553"/>
    </row>
    <row r="388" spans="1:5" ht="18">
      <c r="A388" s="1547" t="s">
        <v>1326</v>
      </c>
      <c r="B388" s="1550" t="s">
        <v>2039</v>
      </c>
      <c r="C388" s="1552" t="s">
        <v>181</v>
      </c>
      <c r="E388" s="1553"/>
    </row>
    <row r="389" spans="1:5" ht="18">
      <c r="A389" s="1547" t="s">
        <v>1327</v>
      </c>
      <c r="B389" s="1549" t="s">
        <v>2040</v>
      </c>
      <c r="C389" s="1552" t="s">
        <v>181</v>
      </c>
      <c r="E389" s="1553"/>
    </row>
    <row r="390" spans="1:5" ht="18">
      <c r="A390" s="1547" t="s">
        <v>1328</v>
      </c>
      <c r="B390" s="1550" t="s">
        <v>2041</v>
      </c>
      <c r="C390" s="1552" t="s">
        <v>181</v>
      </c>
      <c r="E390" s="1553"/>
    </row>
    <row r="391" spans="1:5" ht="18">
      <c r="A391" s="1547" t="s">
        <v>1329</v>
      </c>
      <c r="B391" s="1549" t="s">
        <v>2042</v>
      </c>
      <c r="C391" s="1552" t="s">
        <v>181</v>
      </c>
      <c r="E391" s="1553"/>
    </row>
    <row r="392" spans="1:5" ht="18">
      <c r="A392" s="1547" t="s">
        <v>1330</v>
      </c>
      <c r="B392" s="1549" t="s">
        <v>2043</v>
      </c>
      <c r="C392" s="1552" t="s">
        <v>181</v>
      </c>
      <c r="E392" s="1553"/>
    </row>
    <row r="393" spans="1:5" ht="18">
      <c r="A393" s="1547" t="s">
        <v>1331</v>
      </c>
      <c r="B393" s="1549" t="s">
        <v>2044</v>
      </c>
      <c r="C393" s="1552" t="s">
        <v>181</v>
      </c>
      <c r="E393" s="1553"/>
    </row>
    <row r="394" spans="1:5" ht="18">
      <c r="A394" s="1547" t="s">
        <v>1332</v>
      </c>
      <c r="B394" s="1549" t="s">
        <v>2045</v>
      </c>
      <c r="C394" s="1552" t="s">
        <v>181</v>
      </c>
      <c r="E394" s="1553"/>
    </row>
    <row r="395" spans="1:5" ht="18">
      <c r="A395" s="1547" t="s">
        <v>1333</v>
      </c>
      <c r="B395" s="1549" t="s">
        <v>2046</v>
      </c>
      <c r="C395" s="1552" t="s">
        <v>181</v>
      </c>
      <c r="E395" s="1553"/>
    </row>
    <row r="396" spans="1:5" ht="18">
      <c r="A396" s="1547" t="s">
        <v>1334</v>
      </c>
      <c r="B396" s="1549" t="s">
        <v>2047</v>
      </c>
      <c r="C396" s="1552" t="s">
        <v>181</v>
      </c>
      <c r="E396" s="1553"/>
    </row>
    <row r="397" spans="1:5" ht="18">
      <c r="A397" s="1547" t="s">
        <v>1335</v>
      </c>
      <c r="B397" s="1549" t="s">
        <v>2048</v>
      </c>
      <c r="C397" s="1552" t="s">
        <v>181</v>
      </c>
      <c r="E397" s="1553"/>
    </row>
    <row r="398" spans="1:5" ht="18">
      <c r="A398" s="1547" t="s">
        <v>1336</v>
      </c>
      <c r="B398" s="1549" t="s">
        <v>2049</v>
      </c>
      <c r="C398" s="1552" t="s">
        <v>181</v>
      </c>
      <c r="E398" s="1553"/>
    </row>
    <row r="399" spans="1:5" ht="18">
      <c r="A399" s="1547" t="s">
        <v>1337</v>
      </c>
      <c r="B399" s="1554" t="s">
        <v>2050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2051</v>
      </c>
      <c r="C403" s="1552" t="s">
        <v>181</v>
      </c>
      <c r="E403" s="1553"/>
    </row>
    <row r="404" spans="1:5" ht="18">
      <c r="A404" s="1547" t="s">
        <v>1341</v>
      </c>
      <c r="B404" s="1534" t="s">
        <v>2052</v>
      </c>
      <c r="C404" s="1552" t="s">
        <v>181</v>
      </c>
      <c r="E404" s="1553"/>
    </row>
    <row r="405" spans="1:5" ht="18">
      <c r="A405" s="1592" t="s">
        <v>1342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2077</v>
      </c>
      <c r="I2" s="61"/>
    </row>
    <row r="3" spans="1:9" ht="12.75">
      <c r="A3" s="61" t="s">
        <v>709</v>
      </c>
      <c r="B3" s="61" t="s">
        <v>2075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2076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0">
        <f>$B$7</f>
        <v>0</v>
      </c>
      <c r="J14" s="1781"/>
      <c r="K14" s="178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6">
        <f>$B$9</f>
        <v>0</v>
      </c>
      <c r="J16" s="1767"/>
      <c r="K16" s="176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9">
        <f>$B$12</f>
        <v>0</v>
      </c>
      <c r="J19" s="1770"/>
      <c r="K19" s="177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2" t="s">
        <v>2054</v>
      </c>
      <c r="M23" s="1773"/>
      <c r="N23" s="1773"/>
      <c r="O23" s="1774"/>
      <c r="P23" s="1775" t="s">
        <v>2055</v>
      </c>
      <c r="Q23" s="1776"/>
      <c r="R23" s="1776"/>
      <c r="S23" s="177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747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194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199</v>
      </c>
      <c r="K47" s="176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272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722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219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221</v>
      </c>
      <c r="K79" s="175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1660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224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234</v>
      </c>
      <c r="K98" s="175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235</v>
      </c>
      <c r="K99" s="175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236</v>
      </c>
      <c r="K100" s="175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237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1661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1658</v>
      </c>
      <c r="K112" s="175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1659</v>
      </c>
      <c r="K113" s="175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273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623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685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686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914</v>
      </c>
      <c r="K136" s="175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4" t="s">
        <v>694</v>
      </c>
      <c r="K140" s="175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694</v>
      </c>
      <c r="K141" s="175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2020-08-03T06:21:08Z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