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<sst xmlns="http://schemas.openxmlformats.org/spreadsheetml/2006/main" count="3118" uniqueCount="2078">
  <si>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</si>
  <si>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</si>
  <si>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</si>
  <si>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</si>
  <si>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</si>
  <si>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</si>
  <si>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</si>
  <si>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</si>
  <si>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</si>
  <si>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</si>
  <si>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</si>
  <si>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</si>
  <si>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</si>
  <si>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</si>
  <si>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</si>
  <si>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</si>
  <si>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</si>
  <si>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</si>
  <si>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</si>
  <si>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</si>
  <si>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</si>
  <si>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</si>
  <si>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</si>
  <si>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</si>
  <si>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</si>
  <si>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</si>
  <si>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</si>
  <si>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</si>
  <si>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</si>
  <si>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</si>
  <si>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</si>
  <si>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</si>
  <si>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</si>
  <si>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</si>
  <si>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</si>
  <si>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</si>
  <si>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</si>
  <si>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</si>
  <si>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</si>
  <si>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</si>
  <si>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</si>
  <si>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</si>
  <si>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</si>
  <si>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</si>
  <si>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</si>
  <si>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</si>
  <si>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</si>
  <si>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</si>
  <si>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</si>
  <si>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</si>
  <si>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</si>
  <si>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</si>
  <si>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</si>
  <si>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</si>
  <si>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</si>
  <si>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</si>
  <si>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</si>
  <si>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</si>
  <si>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</si>
  <si>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</si>
  <si>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</si>
  <si>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</si>
  <si>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</si>
  <si>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</si>
  <si>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</si>
  <si>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</si>
  <si>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</si>
  <si>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</si>
  <si>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</si>
  <si>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</si>
  <si>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</si>
  <si>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</si>
  <si>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</si>
  <si>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</si>
  <si>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</si>
  <si>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</si>
  <si>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</si>
  <si>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</si>
  <si>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</si>
  <si>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</si>
  <si>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</si>
  <si>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</si>
  <si>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</si>
  <si>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</si>
  <si>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</si>
  <si>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</si>
  <si>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</si>
  <si>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</si>
  <si>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</si>
  <si>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</si>
  <si>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</si>
  <si>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</si>
  <si>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</si>
  <si>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</si>
  <si>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</si>
  <si>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</si>
  <si>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</si>
  <si>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</si>
  <si>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</si>
  <si>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</si>
  <si>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</si>
  <si>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</si>
  <si>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</si>
  <si>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</si>
  <si>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</si>
  <si>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</si>
  <si>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</si>
  <si>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</si>
  <si>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</si>
  <si>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</si>
  <si>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</si>
  <si>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</si>
  <si>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</si>
  <si>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</si>
  <si>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</si>
  <si>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</si>
  <si>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</si>
  <si>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</si>
  <si>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</si>
  <si>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</si>
  <si>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</si>
  <si>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</si>
  <si>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</si>
  <si>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</si>
  <si>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</si>
  <si>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</si>
  <si>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</si>
  <si>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</si>
  <si>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</si>
  <si>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</si>
  <si>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</si>
  <si>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</si>
  <si>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</si>
  <si>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</si>
  <si>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</si>
  <si>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</si>
  <si>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</si>
  <si>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</si>
  <si>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</si>
  <si>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</si>
  <si>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</si>
  <si>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</si>
  <si>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</si>
  <si>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</si>
  <si>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</si>
  <si>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</si>
  <si>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</si>
  <si>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</si>
  <si>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</si>
  <si>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</si>
  <si>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</si>
  <si>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</si>
  <si>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</si>
  <si>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</si>
  <si>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</si>
  <si>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</si>
  <si>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</si>
  <si>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</si>
  <si>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</si>
  <si>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</si>
  <si>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</si>
  <si>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</si>
  <si>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</si>
  <si>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</si>
  <si>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</si>
  <si>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</si>
  <si>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</si>
  <si>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</si>
  <si>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</si>
  <si>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</si>
  <si>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</si>
  <si>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</si>
  <si>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</si>
  <si>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</si>
  <si>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</si>
  <si>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</si>
  <si>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</si>
  <si>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</si>
  <si>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</si>
  <si>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</si>
  <si>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</si>
  <si>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</si>
  <si>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</si>
  <si>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</si>
  <si>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</si>
  <si>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</si>
  <si>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</si>
  <si>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</si>
  <si>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</si>
  <si>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</si>
  <si>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</si>
  <si>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</si>
  <si>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</si>
  <si>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</si>
  <si>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</si>
  <si>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</si>
  <si>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</si>
  <si>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</si>
  <si>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</si>
  <si>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</si>
  <si>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</si>
  <si>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</si>
  <si>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</si>
  <si>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</si>
  <si>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</si>
  <si>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</si>
  <si>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</si>
  <si>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</si>
  <si>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</si>
  <si>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</si>
  <si>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</si>
  <si>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</si>
  <si>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</si>
  <si>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</si>
  <si>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</si>
  <si>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</si>
  <si>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</si>
  <si>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</si>
  <si>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</si>
  <si>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</si>
  <si>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</si>
  <si>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</si>
  <si>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</si>
  <si>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</si>
  <si>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</si>
  <si>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</si>
  <si>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</si>
  <si>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</si>
  <si>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</si>
  <si>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</si>
  <si>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</si>
  <si>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</si>
  <si>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</si>
  <si>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</si>
  <si>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</si>
  <si>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</si>
  <si>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</si>
  <si>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</si>
  <si>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</si>
  <si>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</si>
  <si>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</si>
  <si>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</si>
  <si>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</si>
  <si>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</si>
  <si>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</si>
  <si>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</si>
  <si>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</si>
  <si>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</si>
  <si>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</si>
  <si>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</si>
  <si>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</si>
  <si>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</si>
  <si>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</si>
  <si>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</si>
  <si>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</si>
  <si>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</si>
  <si>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</si>
  <si>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</si>
  <si>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</si>
  <si>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</si>
  <si>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</si>
  <si>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</si>
  <si>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</si>
  <si>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</si>
  <si>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</si>
  <si>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</si>
  <si>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</si>
  <si>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</si>
  <si>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</si>
  <si>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</si>
  <si>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</si>
  <si>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</si>
  <si>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</si>
  <si>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</si>
  <si>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</si>
  <si>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</si>
  <si>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</si>
  <si>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</si>
  <si>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</si>
  <si>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</si>
  <si>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</si>
  <si>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</si>
  <si>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</si>
  <si>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</si>
  <si>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</si>
  <si>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</si>
  <si>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</si>
  <si>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</si>
  <si>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</si>
  <si>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</si>
  <si>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</si>
  <si>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</si>
  <si>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</si>
  <si>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</si>
  <si>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</si>
  <si>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</si>
  <si>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</si>
  <si>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</si>
  <si>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</si>
  <si>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</si>
  <si>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</si>
  <si>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</si>
  <si>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</si>
  <si>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</si>
  <si>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</si>
  <si>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</si>
  <si>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</si>
  <si>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</si>
  <si>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</si>
  <si>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</si>
  <si>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</si>
  <si>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</si>
  <si>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</si>
  <si>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</si>
  <si>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</si>
  <si>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</si>
  <si>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</si>
  <si>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</si>
  <si>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</si>
  <si>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</si>
  <si>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</si>
  <si>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</si>
  <si>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</si>
  <si>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</si>
  <si>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</si>
  <si>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</si>
  <si>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</si>
  <si>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</si>
  <si>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</si>
  <si>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</si>
  <si>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</si>
  <si>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</si>
  <si>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</si>
  <si>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</si>
  <si>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</si>
  <si>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</si>
  <si>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</si>
  <si>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</si>
  <si>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</si>
  <si>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</si>
  <si>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</si>
  <si>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</si>
  <si>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</si>
  <si>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</si>
  <si>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</si>
  <si>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</si>
  <si>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</si>
  <si>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</si>
  <si>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</si>
  <si>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</si>
  <si>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</si>
  <si>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</si>
  <si>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</si>
  <si>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</si>
  <si>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</si>
  <si>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</si>
  <si>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</si>
  <si>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</si>
  <si>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</si>
  <si>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</si>
  <si>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</si>
  <si>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</si>
  <si>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</si>
  <si>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</si>
  <si>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</si>
  <si>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</si>
  <si>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</si>
  <si>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</si>
  <si>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</si>
  <si>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</si>
  <si>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</si>
  <si>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</si>
  <si>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</si>
  <si>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</si>
  <si>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</si>
  <si>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</si>
  <si>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</si>
  <si>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</si>
  <si>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</si>
  <si>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</si>
  <si>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</si>
  <si>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</si>
  <si>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</si>
  <si>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</si>
  <si>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</si>
  <si>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</si>
  <si>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</si>
  <si>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</si>
  <si>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</si>
  <si>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</si>
  <si>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</si>
  <si>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</si>
  <si>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</si>
  <si>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</si>
  <si>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</si>
  <si>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</si>
  <si>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</si>
  <si>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</si>
  <si>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</si>
  <si>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</si>
  <si>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</si>
  <si>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</si>
  <si>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</si>
  <si>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</si>
  <si>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</si>
  <si>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</si>
  <si>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</si>
  <si>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</si>
  <si>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</si>
  <si>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</si>
  <si>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</si>
  <si>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</si>
  <si>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</si>
  <si>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</si>
  <si>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</si>
  <si>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</si>
  <si>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</si>
  <si>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</si>
  <si>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</si>
  <si>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</si>
  <si>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</si>
  <si>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</si>
  <si>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</si>
  <si>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</si>
  <si>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</si>
  <si>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</si>
  <si>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</si>
  <si>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</si>
  <si>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</si>
  <si>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</si>
  <si>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</si>
  <si>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</si>
  <si>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</si>
  <si>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</si>
  <si>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</si>
  <si>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</si>
  <si>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</si>
  <si>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</si>
  <si>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</si>
  <si>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</si>
  <si>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</si>
  <si>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</si>
  <si>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</si>
  <si>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</si>
  <si>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</si>
  <si>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</si>
  <si>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</si>
  <si>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</si>
  <si>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</si>
  <si>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</si>
  <si>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</si>
  <si>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</si>
  <si>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</si>
  <si>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</si>
  <si>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</si>
  <si>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</si>
  <si>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</si>
  <si>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</si>
  <si>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</si>
  <si>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</si>
  <si>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</si>
  <si>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</si>
  <si>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</si>
  <si>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</si>
  <si>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</si>
  <si>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</si>
  <si>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</si>
  <si>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</si>
  <si>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</si>
  <si>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</si>
  <si>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</si>
  <si>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</si>
  <si>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</si>
  <si>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</si>
  <si>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</si>
  <si>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</si>
  <si>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</si>
  <si>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</si>
  <si>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</si>
  <si>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</si>
  <si>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</si>
  <si>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</si>
  <si>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</si>
  <si>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</si>
  <si>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</si>
  <si>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</si>
  <si>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</si>
  <si>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</si>
  <si>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</si>
  <si>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</si>
  <si>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</si>
  <si>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</si>
  <si>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</si>
  <si>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</si>
  <si>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</si>
  <si>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</si>
  <si>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</si>
  <si>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</si>
  <si>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</si>
  <si>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</si>
  <si>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</si>
  <si>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</si>
  <si>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</si>
  <si>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</si>
  <si>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</si>
  <si>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</si>
  <si>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</si>
  <si>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</si>
  <si>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</si>
  <si>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</si>
  <si>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</si>
  <si>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</si>
  <si>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</si>
  <si>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</si>
  <si>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</si>
  <si>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</si>
  <si>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</si>
  <si>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</si>
  <si>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</si>
  <si>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</si>
  <si>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</si>
  <si>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</si>
  <si>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</si>
  <si>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</si>
  <si>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</si>
  <si>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</si>
  <si>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</si>
  <si>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</si>
  <si>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</si>
  <si>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</si>
  <si>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</si>
  <si>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</si>
  <si>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</si>
  <si>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</si>
  <si>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</si>
  <si>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</si>
  <si>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</si>
  <si>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</si>
  <si>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</si>
  <si>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</si>
  <si>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</si>
  <si>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</si>
  <si>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</si>
  <si>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</si>
  <si>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</si>
  <si>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</si>
  <si>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</si>
  <si>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</si>
  <si>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</si>
  <si>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</si>
  <si>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</si>
  <si>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</si>
  <si>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</si>
  <si>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</si>
  <si>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</si>
  <si>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</si>
  <si>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</si>
  <si>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</si>
  <si>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</si>
  <si>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</si>
  <si>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</si>
  <si>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</si>
  <si>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</si>
  <si>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</si>
  <si>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</si>
  <si>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</si>
  <si>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</si>
  <si>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</si>
  <si>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</si>
  <si>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</si>
  <si>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</si>
  <si>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</si>
  <si>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</si>
  <si>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</si>
  <si>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</si>
  <si>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</si>
  <si>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</si>
  <si>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</si>
  <si>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</si>
  <si>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</si>
  <si>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</si>
  <si>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</si>
  <si>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</si>
  <si>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</si>
  <si>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</si>
  <si>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</si>
  <si>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</si>
  <si>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</si>
  <si>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</si>
  <si>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</si>
  <si>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</si>
  <si>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</si>
  <si>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</si>
  <si>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</si>
  <si>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</si>
  <si>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</si>
  <si>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</si>
  <si>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</si>
  <si>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</si>
  <si>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</si>
  <si>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</si>
  <si>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</si>
  <si>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</si>
  <si>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</si>
  <si>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</si>
  <si>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</si>
  <si>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</si>
  <si>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</si>
  <si>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</si>
  <si>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</si>
  <si>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</si>
  <si>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</si>
  <si>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</si>
  <si>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</si>
  <si>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</si>
  <si>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</si>
  <si>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</si>
  <si>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</si>
  <si>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</si>
  <si>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</si>
  <si>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</si>
  <si>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</si>
  <si>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</si>
  <si>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</si>
  <si>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</si>
  <si>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</si>
  <si>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</si>
  <si>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</si>
  <si>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</si>
  <si>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</si>
  <si>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</si>
  <si>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</si>
  <si>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</si>
  <si>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</si>
  <si>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</si>
  <si>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</si>
  <si>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</si>
  <si>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</si>
  <si>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</si>
  <si>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</si>
  <si>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</si>
  <si>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</si>
  <si>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</si>
  <si>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</si>
  <si>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</si>
  <si>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</si>
  <si>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</si>
  <si>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</si>
  <si>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</si>
  <si>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</si>
  <si>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</si>
  <si>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</si>
  <si>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</si>
  <si>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</si>
  <si>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</si>
  <si>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</si>
  <si>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</si>
  <si>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</si>
  <si>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</si>
  <si>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</si>
  <si>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</si>
  <si>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</si>
  <si>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</si>
  <si>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</si>
  <si>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</si>
  <si>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</si>
  <si>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</si>
  <si>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</si>
  <si>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</si>
  <si>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</si>
  <si>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</si>
  <si>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</si>
  <si>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</si>
  <si>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</si>
  <si>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</si>
  <si>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</si>
  <si>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</si>
  <si>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</si>
  <si>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</si>
  <si>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</si>
  <si>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</si>
  <si>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</si>
  <si>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</si>
  <si>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</si>
  <si>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</si>
  <si>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</si>
  <si>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</si>
  <si>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</si>
  <si>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</si>
  <si>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</si>
  <si>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</si>
  <si>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</si>
  <si>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</si>
  <si>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</si>
  <si>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</si>
  <si>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</si>
  <si>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</si>
  <si>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</si>
  <si>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</si>
  <si>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</si>
  <si>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</si>
  <si>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</si>
  <si>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</si>
  <si>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</si>
  <si>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</si>
  <si>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</si>
  <si>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</si>
  <si>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</si>
  <si>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</si>
  <si>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</si>
  <si>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</si>
  <si>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</si>
  <si>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</si>
  <si>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</si>
  <si>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</si>
  <si>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</si>
  <si>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</si>
  <si>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</si>
  <si>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</si>
  <si>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</si>
  <si>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</si>
  <si>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</si>
  <si>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</si>
  <si>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</si>
  <si>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</si>
  <si>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</si>
  <si>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</si>
  <si>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</si>
  <si>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</si>
  <si>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</si>
  <si>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</si>
  <si>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</si>
  <si>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</si>
  <si>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</si>
  <si>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</si>
  <si>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</si>
  <si>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</si>
  <si>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</si>
  <si>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</si>
  <si>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</si>
  <si>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</si>
  <si>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</si>
  <si>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</si>
  <si>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</si>
  <si>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</si>
  <si>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</si>
  <si>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</si>
  <si>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</si>
  <si>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</si>
  <si>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</si>
  <si>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</si>
  <si>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</si>
  <si>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</si>
  <si>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</si>
  <si>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</si>
  <si>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</si>
  <si>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</si>
  <si>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</si>
  <si>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</si>
  <si>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</si>
  <si>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</si>
  <si>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</si>
  <si>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</si>
  <si>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</si>
  <si>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</si>
  <si>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</si>
  <si>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</si>
  <si>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</si>
  <si>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</si>
  <si>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</si>
  <si>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</si>
  <si>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</si>
  <si>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</si>
  <si>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</si>
  <si>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</si>
  <si>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</si>
  <si>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</si>
  <si>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</si>
  <si>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</si>
  <si>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</si>
  <si>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</si>
  <si>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</si>
  <si>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</si>
  <si>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</si>
  <si>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</si>
  <si>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</si>
  <si>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</si>
  <si>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</si>
  <si>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</si>
  <si>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</si>
  <si>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</si>
  <si>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</si>
  <si>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</si>
  <si>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</si>
  <si>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</si>
  <si>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</si>
  <si>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</si>
  <si>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</si>
  <si>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</si>
  <si>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</si>
  <si>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</si>
  <si>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</si>
  <si>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</si>
  <si>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</si>
  <si>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</si>
  <si>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</si>
  <si>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</si>
  <si>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</si>
  <si>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</si>
  <si>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</si>
  <si>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</si>
  <si>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</si>
  <si>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</si>
  <si>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</si>
  <si>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</si>
  <si>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</si>
  <si>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</si>
  <si>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</si>
  <si>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</si>
  <si>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</si>
  <si>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</si>
  <si>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</si>
  <si>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</si>
  <si>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</si>
  <si>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</si>
  <si>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</si>
  <si>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</si>
  <si>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</si>
  <si>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</si>
  <si>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</si>
  <si>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</si>
  <si>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</si>
  <si>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</si>
  <si>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</si>
  <si>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</si>
  <si>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</si>
  <si>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</si>
  <si>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</si>
  <si>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</si>
  <si>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</si>
  <si>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</si>
  <si>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</si>
  <si>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</si>
  <si>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</si>
  <si>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</si>
  <si>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</si>
  <si>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</si>
  <si>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</si>
  <si>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</si>
  <si>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</si>
  <si>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</si>
  <si>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</si>
  <si>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</si>
  <si>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</si>
  <si>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</si>
  <si>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</si>
  <si>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</si>
  <si>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</si>
  <si>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</si>
  <si>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</si>
  <si>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</si>
  <si>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</si>
  <si>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</si>
  <si>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</si>
  <si>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</si>
  <si>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</si>
  <si>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</si>
  <si>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</si>
  <si>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</si>
  <si>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</si>
  <si>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</si>
  <si>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</si>
  <si>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</si>
  <si>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</si>
  <si>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</si>
  <si>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</si>
  <si>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</si>
  <si>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</si>
  <si>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</si>
  <si>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</si>
  <si>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</si>
  <si>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</si>
  <si>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</si>
  <si>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</si>
  <si>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</si>
  <si>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</si>
  <si>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</si>
  <si>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</si>
  <si>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</si>
  <si>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</si>
  <si>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</si>
  <si>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</si>
  <si>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</si>
  <si>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</si>
  <si>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</si>
  <si>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</si>
  <si>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</si>
  <si>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</si>
  <si>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</si>
  <si>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</si>
  <si>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</si>
  <si>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</si>
  <si>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</si>
  <si>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</si>
  <si>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</si>
  <si>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</si>
  <si>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</si>
  <si>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</si>
  <si>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</si>
  <si>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</si>
  <si>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</si>
  <si>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</si>
  <si>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</si>
  <si>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</si>
  <si>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</si>
  <si>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</si>
  <si>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</si>
  <si>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</si>
  <si>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</si>
  <si>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</si>
  <si>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</si>
  <si>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</si>
  <si>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</si>
  <si>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</si>
  <si>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</si>
  <si>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</si>
  <si>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</si>
  <si>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</si>
  <si>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</si>
  <si>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</si>
  <si>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</si>
  <si>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</si>
  <si>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</si>
  <si>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</si>
  <si>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</si>
  <si>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</si>
  <si>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</si>
  <si>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</si>
  <si>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</si>
  <si>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</si>
  <si>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</si>
  <si>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</si>
  <si>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</si>
  <si>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</si>
  <si>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</si>
  <si>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</si>
  <si>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</si>
  <si>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</si>
  <si>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</si>
  <si>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</si>
  <si>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</si>
  <si>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</si>
  <si>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</si>
  <si>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</si>
  <si>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</si>
  <si>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</si>
  <si>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</si>
  <si>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</si>
  <si>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</si>
  <si>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</si>
  <si>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</si>
  <si>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</si>
  <si>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</si>
  <si>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</si>
  <si>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</si>
  <si>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</si>
  <si>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</si>
  <si>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</si>
  <si>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</si>
  <si>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</si>
  <si>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</si>
  <si>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</si>
  <si>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</si>
  <si>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</si>
  <si>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</si>
  <si>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</si>
  <si>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</si>
  <si>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</si>
  <si>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</si>
  <si>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</si>
  <si>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</si>
  <si>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</si>
  <si>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</si>
  <si>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</si>
  <si>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</si>
  <si>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</si>
  <si>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</si>
  <si>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</si>
  <si>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</si>
  <si>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</si>
  <si>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</si>
  <si>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</si>
  <si>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</si>
  <si>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</si>
  <si>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</si>
  <si>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</si>
  <si>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</si>
  <si>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</si>
  <si>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</si>
  <si>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</si>
  <si>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</si>
  <si>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</si>
  <si>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</si>
  <si>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</si>
  <si>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</si>
  <si>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</si>
  <si>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</si>
  <si>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</si>
  <si>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</si>
  <si>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</si>
  <si>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</si>
  <si>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</si>
  <si>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</si>
  <si>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</si>
  <si>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</si>
  <si>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</si>
  <si>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</si>
  <si>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</si>
  <si>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</si>
  <si>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</si>
  <si>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</si>
  <si>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</si>
  <si>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</si>
  <si>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</si>
  <si>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</si>
  <si>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</si>
  <si>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</si>
  <si>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</si>
  <si>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</si>
  <si>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</si>
  <si>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</si>
  <si>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</si>
  <si>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</si>
  <si>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</si>
  <si>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</si>
  <si>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</si>
  <si>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</si>
  <si>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</si>
  <si>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</si>
  <si>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</si>
  <si>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</si>
  <si>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</si>
  <si>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</si>
  <si>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</si>
  <si>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</si>
  <si>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</si>
  <si>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</si>
  <si>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</si>
  <si>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</si>
  <si>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</si>
  <si>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</si>
  <si>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</si>
  <si>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</si>
  <si>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</si>
  <si>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</si>
  <si>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</si>
  <si>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</si>
  <si>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</si>
  <si>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</si>
  <si>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</si>
  <si>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</si>
  <si>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</si>
  <si>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</si>
  <si>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</si>
  <si>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</si>
  <si>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</si>
  <si>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</si>
  <si>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</si>
  <si>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</si>
  <si>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</si>
  <si>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</si>
  <si>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</si>
  <si>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</si>
  <si>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</si>
  <si>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</si>
  <si>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</si>
  <si>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</si>
  <si>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</si>
  <si>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</si>
  <si>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</si>
  <si>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</si>
  <si>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</si>
  <si>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</si>
  <si>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</si>
  <si>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</si>
  <si>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</si>
  <si>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</si>
  <si>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</si>
  <si>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</si>
  <si>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</si>
  <si>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</si>
  <si>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</si>
  <si>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</si>
  <si>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</si>
  <si>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</si>
  <si>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</si>
  <si>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</si>
  <si>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</si>
  <si>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</si>
  <si>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</si>
  <si>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</si>
  <si>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</si>
  <si>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</si>
  <si>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</si>
  <si>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</si>
  <si>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</si>
  <si>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</si>
  <si>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</si>
  <si>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</si>
  <si>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</si>
  <si>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</si>
  <si>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</si>
  <si>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</si>
  <si>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</si>
  <si>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</si>
  <si>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</si>
  <si>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</si>
  <si>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</si>
  <si>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</si>
  <si>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</si>
  <si>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</si>
  <si>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</si>
  <si>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</si>
  <si>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</si>
  <si>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</si>
  <si>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</si>
  <si>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</si>
  <si>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</si>
  <si>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</si>
  <si>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</si>
  <si>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</si>
  <si>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</si>
  <si>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</si>
  <si>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</si>
  <si>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</si>
  <si>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</si>
  <si>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</si>
  <si>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</si>
  <si>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</si>
  <si>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</si>
  <si>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</si>
  <si>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</si>
  <si>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</si>
  <si>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</si>
  <si>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</si>
  <si>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</si>
  <si>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</si>
  <si>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</si>
  <si>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</si>
  <si>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</si>
  <si>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</si>
  <si>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</si>
  <si>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</si>
  <si>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</si>
  <si>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</si>
  <si>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</si>
  <si>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</si>
  <si>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</si>
  <si>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</si>
  <si>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</si>
  <si>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</si>
  <si>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</si>
  <si>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</si>
  <si>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</si>
  <si>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</si>
  <si>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</si>
  <si>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</si>
  <si>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</si>
  <si>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</si>
  <si>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</si>
  <si>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</si>
  <si>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</si>
  <si>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</si>
  <si>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</si>
  <si>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</si>
  <si>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</si>
  <si>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</si>
  <si>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</si>
  <si>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</si>
  <si>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</si>
  <si>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</si>
  <si>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</si>
  <si>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</si>
  <si>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</si>
  <si>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</si>
  <si>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</si>
  <si>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</si>
  <si>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</si>
  <si>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</si>
  <si>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</si>
  <si>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</si>
  <si>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</si>
  <si>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</si>
  <si>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</si>
  <si>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</si>
  <si>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</si>
  <si>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</si>
  <si>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</si>
  <si>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</si>
  <si>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</si>
  <si>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</si>
  <si>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</si>
  <si>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</si>
  <si>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</si>
  <si>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</si>
  <si>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</si>
  <si>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</si>
  <si>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</si>
  <si>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</si>
  <si>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</si>
  <si>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</si>
  <si>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</si>
  <si>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</si>
  <si>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</si>
  <si>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</si>
  <si>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</si>
  <si>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</si>
  <si>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</si>
  <si>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</si>
  <si>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</si>
  <si>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</si>
  <si>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</si>
  <si>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</si>
  <si>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</si>
  <si>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</si>
  <si>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</si>
  <si>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</si>
  <si>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</si>
  <si>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</si>
  <si>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</si>
  <si>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</si>
  <si>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</si>
  <si>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</si>
  <si>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</si>
  <si>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</si>
  <si>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</si>
  <si>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</si>
  <si>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</si>
  <si>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</si>
  <si>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</si>
  <si>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</si>
  <si>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</si>
  <si>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</si>
  <si>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</si>
  <si>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</si>
  <si>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</si>
  <si>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</si>
  <si>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</si>
  <si>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</si>
  <si>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</si>
  <si>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</si>
  <si>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</si>
  <si>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</si>
  <si>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</si>
  <si>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</si>
  <si>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</si>
  <si>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</si>
  <si>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</si>
  <si>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</si>
  <si>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</si>
  <si>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</si>
  <si>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</si>
  <si>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</si>
  <si>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</si>
  <si>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</si>
  <si>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</si>
  <si>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</si>
  <si>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</si>
  <si>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</si>
  <si>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</si>
  <si>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</si>
  <si>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</si>
  <si>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</si>
  <si>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</si>
  <si>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</si>
  <si>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</si>
  <si>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</si>
  <si>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</si>
  <si>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</si>
  <si>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</si>
  <si>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</si>
  <si>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</si>
  <si>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</si>
  <si>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</si>
  <si>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</si>
  <si>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</si>
  <si>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</si>
  <si>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</si>
  <si>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</si>
  <si>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</si>
  <si>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</si>
  <si>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</si>
  <si>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</si>
  <si>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</si>
  <si>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</si>
  <si>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</si>
  <si>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</si>
  <si>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</si>
  <si>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</si>
  <si>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</si>
  <si>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</si>
  <si>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</si>
  <si>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</si>
  <si>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</si>
  <si>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</si>
  <si>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</si>
  <si>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</si>
  <si>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</si>
  <si>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</si>
  <si>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</si>
  <si>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</si>
  <si>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</si>
  <si>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</si>
  <si>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</si>
  <si>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</si>
  <si>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</si>
  <si>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</si>
  <si>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</si>
  <si>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</si>
  <si>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</si>
  <si>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</si>
  <si>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</si>
  <si>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</si>
  <si>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</si>
  <si>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</si>
  <si>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</si>
  <si>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</si>
  <si>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</si>
  <si>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</si>
  <si>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</si>
  <si>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</si>
  <si>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</si>
  <si>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</si>
  <si>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</si>
  <si>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</si>
  <si>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</si>
  <si>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</si>
  <si>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</si>
  <si>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</si>
  <si>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</si>
  <si>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</si>
  <si>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</si>
  <si>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</si>
  <si>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</si>
  <si>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</si>
  <si>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</si>
  <si>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</si>
  <si>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</si>
  <si>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</si>
  <si>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</si>
  <si>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</si>
  <si>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</si>
  <si>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</si>
  <si>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</si>
  <si>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</si>
  <si>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</si>
  <si>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</si>
  <si>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</si>
  <si>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</si>
  <si>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</si>
  <si>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</si>
  <si>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</si>
  <si>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</si>
  <si>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</si>
  <si>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</si>
  <si>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</si>
  <si>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</si>
  <si>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</si>
  <si>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</si>
  <si>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</si>
  <si>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</si>
  <si>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</si>
  <si>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</si>
  <si>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</si>
  <si>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</si>
  <si>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</si>
  <si>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</si>
  <si>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</si>
  <si>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</si>
  <si>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</si>
  <si>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</si>
  <si>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</si>
  <si>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</si>
  <si>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</si>
  <si>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</si>
  <si>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</si>
  <si>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</si>
  <si>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</si>
  <si>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</si>
  <si>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</si>
  <si>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</si>
  <si>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</si>
  <si>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</si>
  <si>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</si>
  <si>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</si>
  <si>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</si>
  <si>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</si>
  <si>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</si>
  <si>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</si>
  <si>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</si>
  <si>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</si>
  <si>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</si>
  <si>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</si>
  <si>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</si>
  <si>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</si>
  <si>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</si>
  <si>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</si>
  <si>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</si>
  <si>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</si>
  <si>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</si>
  <si>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</si>
  <si>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</si>
  <si>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</si>
  <si>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</si>
  <si>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</si>
  <si>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</si>
  <si>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</si>
  <si>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</si>
  <si>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</si>
  <si>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</si>
  <si>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</si>
  <si>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</si>
  <si>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</si>
  <si>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</si>
  <si>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</si>
  <si>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</si>
  <si>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</si>
  <si>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</si>
  <si>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</si>
  <si>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</si>
  <si>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</si>
  <si>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</si>
  <si>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</si>
  <si>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</si>
  <si>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</si>
  <si>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</si>
  <si>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</si>
  <si>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</si>
  <si>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</si>
  <si>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</si>
  <si>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</si>
  <si>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</si>
  <si>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</si>
  <si>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</si>
  <si>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</si>
  <si>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</si>
  <si>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</si>
  <si>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</si>
  <si>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</si>
  <si>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</si>
  <si>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</si>
  <si>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</si>
  <si>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</si>
  <si>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</si>
  <si>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</si>
  <si>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</si>
  <si>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</si>
  <si>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</si>
  <si>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</si>
  <si>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</si>
  <si>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</si>
  <si>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</si>
  <si>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</si>
  <si>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</si>
  <si>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</si>
  <si>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</si>
  <si>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</si>
  <si>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</si>
  <si>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</si>
  <si>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</si>
  <si>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</si>
  <si>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</si>
  <si>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</si>
  <si>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</si>
  <si>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</si>
  <si>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</si>
  <si>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</si>
  <si>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</si>
  <si>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</si>
  <si>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</si>
  <si>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</si>
  <si>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</si>
  <si>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</si>
  <si>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</si>
  <si>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</si>
  <si>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</si>
  <si>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</si>
  <si>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</si>
  <si>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</si>
  <si>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</si>
  <si>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</si>
  <si>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</si>
  <si>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</si>
  <si>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</si>
  <si>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</si>
  <si>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</si>
  <si>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</si>
  <si>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</si>
  <si>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</si>
  <si>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</si>
  <si>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</si>
  <si>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</si>
  <si>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</si>
  <si>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</si>
  <si>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</si>
  <si>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</si>
  <si>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</si>
  <si>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</si>
  <si>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</si>
  <si>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</si>
  <si>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</si>
  <si>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</si>
  <si>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</si>
  <si>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</si>
  <si>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</si>
  <si>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</si>
  <si>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</si>
  <si>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</si>
  <si>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</si>
  <si>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</si>
  <si>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</si>
  <si>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</si>
  <si>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</si>
  <si>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</si>
  <si>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</si>
  <si>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</si>
  <si>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</si>
  <si>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</si>
  <si>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</si>
  <si>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</si>
  <si>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</si>
  <si>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</si>
  <si>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</si>
  <si>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</si>
  <si>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</si>
  <si>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</si>
  <si>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</si>
  <si>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</si>
  <si>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</si>
  <si>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</si>
  <si>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</si>
  <si>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</si>
  <si>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</si>
  <si>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</si>
  <si>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</si>
  <si>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</si>
  <si>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</si>
  <si>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</si>
  <si>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</si>
  <si>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</si>
  <si>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</si>
  <si>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</si>
  <si>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</si>
  <si>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</si>
  <si>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</si>
  <si>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</si>
  <si>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</si>
  <si>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</si>
  <si>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</si>
  <si>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</si>
  <si>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</si>
  <si>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</si>
  <si>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</si>
  <si>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</si>
  <si>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</si>
  <si>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</si>
  <si>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</si>
  <si>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</si>
  <si>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</si>
  <si>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</si>
  <si>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</si>
  <si>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</si>
  <si>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</si>
  <si>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</si>
  <si>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</si>
  <si>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</si>
  <si>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</si>
  <si>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</si>
  <si>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</si>
  <si>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</si>
  <si>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</si>
  <si>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</si>
  <si>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</si>
  <si>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</si>
  <si>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</si>
  <si>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</si>
  <si>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</si>
  <si>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</si>
  <si>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</si>
  <si>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</si>
  <si>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</si>
  <si>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</si>
  <si>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</si>
  <si>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</si>
  <si>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</si>
  <si>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</si>
  <si>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</si>
  <si>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</si>
  <si>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</si>
  <si>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</si>
  <si>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</si>
  <si>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</si>
  <si>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</si>
  <si>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</si>
  <si>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</si>
  <si>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</si>
  <si>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</si>
  <si>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</si>
  <si>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</si>
  <si>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</si>
  <si>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</si>
  <si>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</si>
  <si>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</si>
  <si>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</si>
  <si>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</si>
  <si>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</si>
  <si>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</si>
  <si>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</si>
  <si>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</si>
  <si>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</si>
  <si>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</si>
  <si>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</si>
  <si>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</si>
  <si>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</si>
  <si>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</si>
  <si>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</si>
  <si>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</si>
  <si>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</si>
  <si>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</si>
  <si>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</si>
  <si>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</si>
  <si>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</si>
  <si>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</si>
  <si>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</si>
  <si>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</si>
  <si>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</si>
  <si>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</si>
  <si>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</si>
  <si>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</si>
  <si>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</si>
  <si>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</si>
  <si>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</si>
  <si>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</si>
  <si>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</si>
  <si>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</si>
  <si>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</si>
  <si>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</si>
  <si>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</si>
  <si>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</si>
  <si>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</si>
  <si>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</si>
  <si>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</si>
  <si>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</si>
  <si>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</si>
  <si>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</si>
  <si>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</si>
  <si>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</si>
  <si>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</si>
  <si>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</si>
  <si>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</si>
  <si>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</si>
  <si>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</si>
  <si>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</si>
  <si>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</si>
  <si>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</si>
  <si>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</si>
  <si>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</si>
  <si>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</si>
  <si>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</si>
  <si>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</si>
  <si>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</si>
  <si>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</si>
  <si>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</si>
  <si>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</si>
  <si>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</si>
  <si>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</si>
  <si>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</si>
  <si>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</si>
  <si>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</si>
  <si>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</si>
  <si>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</si>
  <si>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</si>
  <si>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</si>
  <si>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</si>
  <si>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</si>
  <si>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</si>
  <si>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</si>
  <si>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</si>
  <si>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</si>
  <si>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</si>
  <si>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</si>
  <si>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</si>
  <si>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</si>
  <si>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</si>
  <si>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</si>
  <si>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</si>
  <si>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</si>
  <si>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</si>
  <si>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</si>
  <si>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</si>
  <si>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</si>
  <si>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</si>
  <si>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</si>
  <si>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</si>
  <si>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</si>
  <si>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</si>
  <si>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</si>
  <si>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</si>
  <si>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</si>
  <si>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</si>
  <si>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</si>
  <si>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</si>
  <si>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</si>
  <si>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</si>
  <si>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</si>
  <si>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</si>
  <si>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</si>
  <si>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</si>
  <si>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</si>
  <si>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</si>
  <si>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</si>
  <si>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</si>
  <si>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</si>
  <si>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</si>
  <si>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</si>
  <si>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</si>
  <si>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</si>
  <si>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</si>
  <si>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</si>
  <si>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</si>
  <si>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</si>
  <si>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</si>
  <si>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</si>
  <si>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</si>
  <si>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</si>
  <si>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</si>
  <si>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</si>
  <si>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</si>
  <si>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</si>
  <si>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</si>
  <si>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</si>
  <si>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</si>
  <si>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</si>
  <si>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</si>
  <si>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</si>
  <si>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</si>
  <si>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</si>
  <si>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</si>
  <si>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</si>
  <si>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</si>
  <si>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</si>
  <si>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</si>
  <si>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</si>
  <si>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</si>
  <si>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</si>
  <si>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</si>
  <si>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</si>
  <si>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</si>
  <si>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</si>
  <si>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</si>
  <si>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</si>
  <si>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</si>
  <si>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</si>
  <si>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</si>
  <si>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</si>
  <si>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</si>
  <si>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</si>
  <si>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</si>
  <si>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</si>
  <si>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</si>
  <si>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</si>
  <si>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</si>
  <si>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</si>
  <si>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</si>
  <si>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</si>
  <si>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</si>
  <si>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</si>
  <si>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</si>
  <si>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</si>
  <si>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</si>
  <si>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</si>
  <si>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</si>
  <si>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</si>
  <si>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</si>
  <si>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</si>
  <si>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</si>
  <si>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</si>
  <si>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</si>
  <si>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</si>
  <si>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</si>
  <si>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</si>
  <si>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</si>
  <si>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</si>
  <si>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</si>
  <si>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</si>
  <si>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</si>
  <si>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</si>
  <si>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</si>
  <si>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</si>
  <si>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</si>
  <si>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</si>
  <si>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</si>
  <si>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</si>
  <si>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</si>
  <si>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</si>
  <si>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</si>
  <si>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</si>
  <si>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</si>
  <si>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</si>
  <si>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</si>
  <si>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</si>
  <si>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</si>
  <si>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</si>
  <si>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</si>
  <si>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</si>
  <si>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</si>
  <si>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</si>
  <si>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</si>
  <si>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</si>
  <si>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</si>
  <si>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</si>
  <si>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</si>
  <si>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</si>
  <si>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</si>
  <si>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</si>
  <si>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</si>
  <si>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</si>
  <si>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</si>
  <si>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</si>
  <si>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</si>
  <si>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</si>
  <si>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</si>
  <si>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</si>
  <si>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</si>
  <si>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</si>
  <si>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</si>
  <si>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</si>
  <si>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</si>
  <si>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</si>
  <si>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</si>
  <si>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</si>
  <si>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</si>
  <si>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</si>
  <si>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</si>
  <si>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</si>
  <si>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</si>
  <si>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</si>
  <si>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</si>
  <si>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</si>
  <si>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</si>
  <si>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</si>
  <si>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</si>
  <si>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</si>
  <si>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</si>
  <si>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</si>
  <si>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</si>
  <si>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</si>
  <si>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</si>
  <si>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</si>
  <si>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</si>
  <si>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</si>
  <si>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</si>
  <si>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</si>
  <si>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</si>
  <si>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</si>
  <si>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</si>
  <si>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</si>
  <si>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</si>
  <si>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</si>
  <si>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</si>
  <si>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</si>
  <si>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</si>
  <si>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</si>
  <si>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</si>
  <si>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</si>
  <si>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</si>
  <si>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</si>
  <si>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</si>
  <si>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</si>
  <si>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</si>
  <si>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</si>
  <si>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</si>
  <si>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</si>
  <si>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</si>
  <si>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</si>
  <si>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</si>
  <si>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</si>
  <si>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</si>
  <si>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</si>
  <si>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</si>
  <si>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</si>
  <si>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</si>
  <si>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</si>
  <si>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</si>
  <si>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</si>
  <si>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</si>
  <si>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</si>
  <si>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</si>
  <si>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</si>
  <si>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</si>
  <si>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</si>
  <si>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</si>
  <si>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</si>
  <si>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</si>
  <si>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</si>
  <si>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</si>
  <si>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</si>
  <si>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</si>
  <si>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</si>
  <si>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</si>
  <si>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</si>
  <si>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</si>
  <si>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</si>
  <si>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</si>
  <si>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</si>
  <si>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</si>
  <si>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</si>
  <si>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</si>
  <si>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</si>
  <si>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</si>
  <si>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</si>
  <si>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</si>
  <si>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</si>
  <si>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</si>
  <si>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</si>
  <si>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</si>
  <si>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</si>
  <si>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</si>
  <si>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</si>
  <si>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</si>
  <si>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</si>
  <si>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</si>
  <si>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</si>
  <si>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</si>
  <si>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</si>
  <si>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</si>
  <si>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</si>
  <si>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</si>
  <si>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</si>
  <si>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</si>
  <si>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</si>
  <si>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</si>
  <si>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</si>
  <si>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</si>
  <si>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</si>
  <si>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</si>
  <si>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</si>
  <si>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</si>
  <si>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</si>
  <si>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</si>
  <si>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</si>
  <si>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</si>
  <si>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</si>
  <si>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</si>
  <si>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</si>
  <si>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</si>
  <si>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</si>
  <si>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</si>
  <si>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</si>
  <si>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</si>
  <si>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</si>
  <si>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</si>
  <si>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</si>
  <si>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</si>
  <si>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</si>
  <si>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</si>
  <si>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</si>
  <si>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</si>
  <si>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</si>
  <si>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</si>
  <si>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</si>
  <si>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</si>
  <si>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</si>
  <si>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</si>
  <si>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</si>
  <si>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</si>
  <si>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</si>
  <si>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</si>
  <si>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</si>
  <si>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</si>
  <si>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</si>
  <si>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</si>
  <si>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</si>
  <si>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</si>
  <si>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</si>
  <si>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</si>
  <si>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</si>
  <si>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</si>
  <si>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</si>
  <si>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</si>
  <si>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</si>
  <si>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</si>
  <si>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</si>
  <si>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</si>
  <si>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</si>
  <si>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</si>
  <si>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</si>
  <si>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</si>
  <si>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</si>
  <si>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</si>
  <si>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</si>
  <si>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</si>
  <si>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</si>
  <si>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</si>
  <si>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</si>
  <si>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</si>
  <si>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</si>
  <si>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</si>
  <si>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</si>
  <si>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</si>
  <si>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</si>
  <si>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</si>
  <si>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</si>
  <si>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</si>
  <si>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</si>
  <si>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</si>
  <si>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</si>
  <si>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</si>
  <si>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</si>
  <si>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</si>
  <si>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</si>
  <si>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</si>
  <si>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</si>
  <si>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</si>
  <si>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</si>
  <si>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</si>
  <si>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</si>
  <si>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</si>
  <si>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</si>
  <si>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</si>
  <si>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</si>
  <si>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</si>
  <si>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</si>
  <si>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</si>
  <si>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</si>
  <si>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</si>
  <si>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</si>
  <si>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</si>
  <si>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</si>
  <si>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</si>
  <si>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</si>
  <si>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</si>
  <si>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</si>
  <si>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</si>
  <si>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</si>
  <si>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</si>
  <si>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</si>
  <si>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</si>
  <si>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</si>
  <si>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</si>
  <si>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</si>
  <si>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</si>
  <si>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</si>
  <si>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</si>
  <si>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</si>
  <si>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</si>
  <si>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</si>
  <si>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</si>
  <si>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</si>
  <si>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</si>
  <si>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</si>
  <si>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</si>
  <si>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</si>
  <si>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</si>
  <si>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</si>
  <si>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</si>
  <si>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</si>
  <si>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</si>
  <si>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</si>
  <si>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</si>
  <si>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</si>
  <si>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</si>
  <si>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</si>
  <si>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</si>
  <si>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Елена Ралчева</t>
  </si>
  <si>
    <t>инж. Васил Панделиев</t>
  </si>
  <si>
    <t>kmetsungurlare@abv.bg</t>
  </si>
  <si>
    <t>05.03.2019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</si>
</sst>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668" t="str">
        <f>+OTCHET!B9</f>
        <v>Община Сунгурларе</v>
      </c>
      <c r="C2" s="1669"/>
      <c r="D2" s="1670"/>
      <c r="E2" s="1018"/>
      <c r="F2" s="1019">
        <f>+OTCHET!H9</f>
        <v>57250</v>
      </c>
      <c r="G2" s="1020" t="str">
        <f>+OTCHET!F12</f>
        <v>5212</v>
      </c>
      <c r="H2" s="1021"/>
      <c r="I2" s="1671">
        <f>+OTCHET!H607</f>
        <v>0</v>
      </c>
      <c r="J2" s="1672"/>
      <c r="K2" s="1012"/>
      <c r="L2" s="1673" t="str">
        <f>OTCHET!H605</f>
        <v>kmetsungurlare@abv.bg</v>
      </c>
      <c r="M2" s="1674"/>
      <c r="N2" s="167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676">
        <f>+OTCHET!I9</f>
        <v>0</v>
      </c>
      <c r="U2" s="167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678" t="s">
        <v>998</v>
      </c>
      <c r="T4" s="1678"/>
      <c r="U4" s="167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43524</v>
      </c>
      <c r="M6" s="1018"/>
      <c r="N6" s="1043" t="s">
        <v>1000</v>
      </c>
      <c r="O6" s="1007"/>
      <c r="P6" s="1044">
        <f>OTCHET!F9</f>
        <v>43524</v>
      </c>
      <c r="Q6" s="1043" t="s">
        <v>1000</v>
      </c>
      <c r="R6" s="1045"/>
      <c r="S6" s="1679">
        <f>+Q4</f>
        <v>2019</v>
      </c>
      <c r="T6" s="1679"/>
      <c r="U6" s="167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680" t="s">
        <v>977</v>
      </c>
      <c r="T8" s="1681"/>
      <c r="U8" s="1682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43524</v>
      </c>
      <c r="H9" s="1018"/>
      <c r="I9" s="1068">
        <f>+L4</f>
        <v>2019</v>
      </c>
      <c r="J9" s="1069">
        <f>+L6</f>
        <v>43524</v>
      </c>
      <c r="K9" s="1070"/>
      <c r="L9" s="1071">
        <f>+L6</f>
        <v>43524</v>
      </c>
      <c r="M9" s="1070"/>
      <c r="N9" s="1072">
        <f>+L6</f>
        <v>43524</v>
      </c>
      <c r="O9" s="1073"/>
      <c r="P9" s="1074">
        <f>+L4</f>
        <v>2019</v>
      </c>
      <c r="Q9" s="1072">
        <f>+L6</f>
        <v>43524</v>
      </c>
      <c r="R9" s="1045"/>
      <c r="S9" s="1683" t="s">
        <v>978</v>
      </c>
      <c r="T9" s="1684"/>
      <c r="U9" s="1685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6" t="s">
        <v>1015</v>
      </c>
      <c r="T13" s="1687"/>
      <c r="U13" s="1688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89" t="s">
        <v>2037</v>
      </c>
      <c r="T14" s="1690"/>
      <c r="U14" s="1691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692" t="s">
        <v>2036</v>
      </c>
      <c r="T15" s="1693"/>
      <c r="U15" s="1694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89" t="s">
        <v>1017</v>
      </c>
      <c r="T16" s="1690"/>
      <c r="U16" s="1691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89" t="s">
        <v>1019</v>
      </c>
      <c r="T17" s="1690"/>
      <c r="U17" s="1691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89" t="s">
        <v>1021</v>
      </c>
      <c r="T18" s="1690"/>
      <c r="U18" s="1691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89" t="s">
        <v>1023</v>
      </c>
      <c r="T19" s="1690"/>
      <c r="U19" s="1691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89" t="s">
        <v>1025</v>
      </c>
      <c r="T20" s="1690"/>
      <c r="U20" s="1691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89" t="s">
        <v>1027</v>
      </c>
      <c r="T21" s="1690"/>
      <c r="U21" s="1691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695" t="s">
        <v>2038</v>
      </c>
      <c r="T22" s="1696"/>
      <c r="U22" s="1697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98" t="s">
        <v>1030</v>
      </c>
      <c r="T23" s="1699"/>
      <c r="U23" s="1700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6" t="s">
        <v>1033</v>
      </c>
      <c r="T25" s="1687"/>
      <c r="U25" s="1688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89" t="s">
        <v>1035</v>
      </c>
      <c r="T26" s="1690"/>
      <c r="U26" s="1691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695" t="s">
        <v>1037</v>
      </c>
      <c r="T27" s="1696"/>
      <c r="U27" s="1697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98" t="s">
        <v>1039</v>
      </c>
      <c r="T28" s="1699"/>
      <c r="U28" s="1700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98" t="s">
        <v>1046</v>
      </c>
      <c r="T35" s="1699"/>
      <c r="U35" s="1700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01" t="s">
        <v>1048</v>
      </c>
      <c r="T36" s="1702"/>
      <c r="U36" s="1703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04" t="s">
        <v>1050</v>
      </c>
      <c r="T37" s="1705"/>
      <c r="U37" s="1706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07" t="s">
        <v>1052</v>
      </c>
      <c r="T38" s="1708"/>
      <c r="U38" s="1709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98" t="s">
        <v>1054</v>
      </c>
      <c r="T40" s="1699"/>
      <c r="U40" s="1700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6" t="s">
        <v>1057</v>
      </c>
      <c r="T42" s="1687"/>
      <c r="U42" s="1688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89" t="s">
        <v>1059</v>
      </c>
      <c r="T43" s="1690"/>
      <c r="U43" s="1691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89" t="s">
        <v>1060</v>
      </c>
      <c r="T44" s="1690"/>
      <c r="U44" s="1691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695" t="s">
        <v>1062</v>
      </c>
      <c r="T45" s="1696"/>
      <c r="U45" s="1697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98" t="s">
        <v>1064</v>
      </c>
      <c r="T46" s="1699"/>
      <c r="U46" s="1700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10" t="s">
        <v>1066</v>
      </c>
      <c r="T48" s="1711"/>
      <c r="U48" s="1712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6" t="s">
        <v>1070</v>
      </c>
      <c r="T51" s="1687"/>
      <c r="U51" s="1688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89" t="s">
        <v>1072</v>
      </c>
      <c r="T52" s="1690"/>
      <c r="U52" s="1691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89" t="s">
        <v>1074</v>
      </c>
      <c r="T53" s="1690"/>
      <c r="U53" s="1691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89" t="s">
        <v>1076</v>
      </c>
      <c r="T54" s="1690"/>
      <c r="U54" s="1691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695" t="s">
        <v>1078</v>
      </c>
      <c r="T55" s="1696"/>
      <c r="U55" s="1697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98" t="s">
        <v>1080</v>
      </c>
      <c r="T56" s="1699"/>
      <c r="U56" s="1700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6" t="s">
        <v>1083</v>
      </c>
      <c r="T58" s="1687"/>
      <c r="U58" s="1688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0</v>
      </c>
      <c r="K59" s="1094"/>
      <c r="L59" s="1119">
        <f>+IF($P$2=33,$Q59,0)</f>
        <v>0</v>
      </c>
      <c r="M59" s="1094"/>
      <c r="N59" s="1120">
        <f>+ROUND(+G59+J59+L59,0)</f>
        <v>0</v>
      </c>
      <c r="O59" s="1096"/>
      <c r="P59" s="1118">
        <f>+ROUND(+OTCHET!E275+OTCHET!E276,0)</f>
        <v>3558826</v>
      </c>
      <c r="Q59" s="1119">
        <f>+ROUND(+OTCHET!L275+OTCHET!L276,0)</f>
        <v>0</v>
      </c>
      <c r="R59" s="1045"/>
      <c r="S59" s="1689" t="s">
        <v>1085</v>
      </c>
      <c r="T59" s="1690"/>
      <c r="U59" s="1691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89" t="s">
        <v>1087</v>
      </c>
      <c r="T60" s="1690"/>
      <c r="U60" s="1691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695" t="s">
        <v>1089</v>
      </c>
      <c r="T61" s="1696"/>
      <c r="U61" s="1697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0</v>
      </c>
      <c r="K63" s="1094"/>
      <c r="L63" s="1207">
        <f>+ROUND(+SUM(L58:L61),0)</f>
        <v>0</v>
      </c>
      <c r="M63" s="1094"/>
      <c r="N63" s="1208">
        <f>+ROUND(+SUM(N58:N61),0)</f>
        <v>0</v>
      </c>
      <c r="O63" s="1096"/>
      <c r="P63" s="1206">
        <f>+ROUND(+SUM(P58:P61),0)</f>
        <v>3558826</v>
      </c>
      <c r="Q63" s="1207">
        <f>+ROUND(+SUM(Q58:Q61),0)</f>
        <v>0</v>
      </c>
      <c r="R63" s="1045"/>
      <c r="S63" s="1698" t="s">
        <v>1093</v>
      </c>
      <c r="T63" s="1699"/>
      <c r="U63" s="1700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6" t="s">
        <v>1096</v>
      </c>
      <c r="T65" s="1687"/>
      <c r="U65" s="1688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89" t="s">
        <v>1098</v>
      </c>
      <c r="T66" s="1690"/>
      <c r="U66" s="1691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98" t="s">
        <v>1100</v>
      </c>
      <c r="T67" s="1699"/>
      <c r="U67" s="1700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6" t="s">
        <v>1103</v>
      </c>
      <c r="T69" s="1687"/>
      <c r="U69" s="1688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89" t="s">
        <v>1105</v>
      </c>
      <c r="T70" s="1690"/>
      <c r="U70" s="1691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98" t="s">
        <v>1107</v>
      </c>
      <c r="T71" s="1699"/>
      <c r="U71" s="1700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6" t="s">
        <v>1110</v>
      </c>
      <c r="T73" s="1687"/>
      <c r="U73" s="1688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89" t="s">
        <v>1112</v>
      </c>
      <c r="T74" s="1690"/>
      <c r="U74" s="1691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98" t="s">
        <v>1114</v>
      </c>
      <c r="T75" s="1699"/>
      <c r="U75" s="1700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0</v>
      </c>
      <c r="K77" s="1094"/>
      <c r="L77" s="1232">
        <f>+ROUND(L56+L63+L67+L71+L75,0)</f>
        <v>0</v>
      </c>
      <c r="M77" s="1094"/>
      <c r="N77" s="1233">
        <f>+ROUND(N56+N63+N67+N71+N75,0)</f>
        <v>0</v>
      </c>
      <c r="O77" s="1096"/>
      <c r="P77" s="1230">
        <f>+ROUND(P56+P63+P67+P71+P75,0)</f>
        <v>3756330</v>
      </c>
      <c r="Q77" s="1231">
        <f>+ROUND(Q56+Q63+Q67+Q71+Q75,0)</f>
        <v>0</v>
      </c>
      <c r="R77" s="1045"/>
      <c r="S77" s="1713" t="s">
        <v>1116</v>
      </c>
      <c r="T77" s="1714"/>
      <c r="U77" s="1715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6" t="s">
        <v>1119</v>
      </c>
      <c r="T79" s="1687"/>
      <c r="U79" s="1688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0</v>
      </c>
      <c r="K80" s="1094"/>
      <c r="L80" s="1119">
        <f>+IF($P$2=33,$Q80,0)</f>
        <v>0</v>
      </c>
      <c r="M80" s="1094"/>
      <c r="N80" s="1120">
        <f>+ROUND(+G80+J80+L80,0)</f>
        <v>0</v>
      </c>
      <c r="O80" s="1096"/>
      <c r="P80" s="1118">
        <f>+ROUND(OTCHET!E429,0)</f>
        <v>30500</v>
      </c>
      <c r="Q80" s="1119">
        <f>+ROUND(OTCHET!L429,0)</f>
        <v>0</v>
      </c>
      <c r="R80" s="1045"/>
      <c r="S80" s="1689" t="s">
        <v>1121</v>
      </c>
      <c r="T80" s="1690"/>
      <c r="U80" s="1691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0</v>
      </c>
      <c r="K81" s="1094"/>
      <c r="L81" s="1241">
        <f>+ROUND(L79+L80,0)</f>
        <v>0</v>
      </c>
      <c r="M81" s="1094"/>
      <c r="N81" s="1242">
        <f>+ROUND(N79+N80,0)</f>
        <v>0</v>
      </c>
      <c r="O81" s="1096"/>
      <c r="P81" s="1240">
        <f>+ROUND(P79+P80,0)</f>
        <v>3756248</v>
      </c>
      <c r="Q81" s="1241">
        <f>+ROUND(Q79+Q80,0)</f>
        <v>0</v>
      </c>
      <c r="R81" s="1045"/>
      <c r="S81" s="1716" t="s">
        <v>1123</v>
      </c>
      <c r="T81" s="1717"/>
      <c r="U81" s="1718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6" t="s">
        <v>1129</v>
      </c>
      <c r="T87" s="1687"/>
      <c r="U87" s="1688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89" t="s">
        <v>1131</v>
      </c>
      <c r="T88" s="1690"/>
      <c r="U88" s="1691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98" t="s">
        <v>1133</v>
      </c>
      <c r="T89" s="1699"/>
      <c r="U89" s="1700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6" t="s">
        <v>1136</v>
      </c>
      <c r="T91" s="1687"/>
      <c r="U91" s="1688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89" t="s">
        <v>1138</v>
      </c>
      <c r="T92" s="1690"/>
      <c r="U92" s="1691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89" t="s">
        <v>1140</v>
      </c>
      <c r="T93" s="1690"/>
      <c r="U93" s="1691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695" t="s">
        <v>1142</v>
      </c>
      <c r="T94" s="1696"/>
      <c r="U94" s="1697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98" t="s">
        <v>1144</v>
      </c>
      <c r="T95" s="1699"/>
      <c r="U95" s="1700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6" t="s">
        <v>1147</v>
      </c>
      <c r="T97" s="1687"/>
      <c r="U97" s="1688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89" t="s">
        <v>1149</v>
      </c>
      <c r="T98" s="1690"/>
      <c r="U98" s="1691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98" t="s">
        <v>1151</v>
      </c>
      <c r="T99" s="1699"/>
      <c r="U99" s="1700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10" t="s">
        <v>1153</v>
      </c>
      <c r="T101" s="1711"/>
      <c r="U101" s="1712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6" t="s">
        <v>1157</v>
      </c>
      <c r="T104" s="1687"/>
      <c r="U104" s="1688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89" t="s">
        <v>1159</v>
      </c>
      <c r="T105" s="1690"/>
      <c r="U105" s="1691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98" t="s">
        <v>1161</v>
      </c>
      <c r="T106" s="1699"/>
      <c r="U106" s="1700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722" t="s">
        <v>1164</v>
      </c>
      <c r="T108" s="1723"/>
      <c r="U108" s="1724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725" t="s">
        <v>1166</v>
      </c>
      <c r="T109" s="1726"/>
      <c r="U109" s="1727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98" t="s">
        <v>1168</v>
      </c>
      <c r="T110" s="1699"/>
      <c r="U110" s="1700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6" t="s">
        <v>1171</v>
      </c>
      <c r="T112" s="1687"/>
      <c r="U112" s="1688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89" t="s">
        <v>1173</v>
      </c>
      <c r="T113" s="1690"/>
      <c r="U113" s="1691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98" t="s">
        <v>1175</v>
      </c>
      <c r="T114" s="1699"/>
      <c r="U114" s="1700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6" t="s">
        <v>1178</v>
      </c>
      <c r="T116" s="1687"/>
      <c r="U116" s="1688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89" t="s">
        <v>1180</v>
      </c>
      <c r="T117" s="1690"/>
      <c r="U117" s="1691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98" t="s">
        <v>1182</v>
      </c>
      <c r="T118" s="1699"/>
      <c r="U118" s="1700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713" t="s">
        <v>1184</v>
      </c>
      <c r="T120" s="1714"/>
      <c r="U120" s="1715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6" t="s">
        <v>1187</v>
      </c>
      <c r="T122" s="1687"/>
      <c r="U122" s="1688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89" t="s">
        <v>1191</v>
      </c>
      <c r="T124" s="1690"/>
      <c r="U124" s="1691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737" t="s">
        <v>1193</v>
      </c>
      <c r="T126" s="1738"/>
      <c r="U126" s="173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716" t="s">
        <v>1195</v>
      </c>
      <c r="T127" s="1717"/>
      <c r="U127" s="1718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6" t="s">
        <v>1198</v>
      </c>
      <c r="T129" s="1687"/>
      <c r="U129" s="1688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89" t="s">
        <v>1200</v>
      </c>
      <c r="T130" s="1690"/>
      <c r="U130" s="1691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728" t="s">
        <v>1202</v>
      </c>
      <c r="T131" s="1729"/>
      <c r="U131" s="1730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731" t="s">
        <v>1204</v>
      </c>
      <c r="T132" s="1732"/>
      <c r="U132" s="1733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05.03.2019 г.</v>
      </c>
      <c r="D134" s="1246" t="s">
        <v>1206</v>
      </c>
      <c r="E134" s="1018"/>
      <c r="F134" s="1735"/>
      <c r="G134" s="1735"/>
      <c r="H134" s="1018"/>
      <c r="I134" s="1303" t="s">
        <v>1207</v>
      </c>
      <c r="J134" s="1304"/>
      <c r="K134" s="1018"/>
      <c r="L134" s="1735"/>
      <c r="M134" s="1735"/>
      <c r="N134" s="1735"/>
      <c r="O134" s="1298"/>
      <c r="P134" s="1736"/>
      <c r="Q134" s="1736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43524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0</v>
      </c>
      <c r="G38" s="847">
        <f>G39+G43+G44+G46+SUM(G48:G52)+G55</f>
        <v>0</v>
      </c>
      <c r="H38" s="848">
        <f>H39+H43+H44+H46+SUM(H48:H52)+H55</f>
        <v>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0</v>
      </c>
      <c r="G56" s="892">
        <f>+G57+G58+G62</f>
        <v>0</v>
      </c>
      <c r="H56" s="893">
        <f>+H57+H58+H62</f>
        <v>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0</v>
      </c>
      <c r="G59" s="905">
        <f>+OTCHET!I422+OTCHET!I423+OTCHET!I424+OTCHET!I425+OTCHET!I426</f>
        <v>0</v>
      </c>
      <c r="H59" s="906">
        <f>+OTCHET!J422+OTCHET!J423+OTCHET!J424+OTCHET!J425+OTCHET!J426</f>
        <v>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2">
      <selection activeCell="D611" sqref="D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2070</v>
      </c>
      <c r="C9" s="1794"/>
      <c r="D9" s="1795"/>
      <c r="E9" s="115">
        <v>43466</v>
      </c>
      <c r="F9" s="116">
        <v>43524</v>
      </c>
      <c r="G9" s="113"/>
      <c r="H9" s="1414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Сунгурларе</v>
      </c>
      <c r="C12" s="1797"/>
      <c r="D12" s="1798"/>
      <c r="E12" s="118" t="s">
        <v>965</v>
      </c>
      <c r="F12" s="1585" t="s">
        <v>1383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65" t="s">
        <v>2052</v>
      </c>
      <c r="F19" s="1766"/>
      <c r="G19" s="1766"/>
      <c r="H19" s="1767"/>
      <c r="I19" s="1783" t="s">
        <v>2053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468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470</v>
      </c>
      <c r="D28" s="1790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РА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 t="str">
        <f>$B$9</f>
        <v>Община Сунгурларе</v>
      </c>
      <c r="C176" s="1778"/>
      <c r="D176" s="1779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Сунгурларе</v>
      </c>
      <c r="C179" s="1797"/>
      <c r="D179" s="179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65" t="s">
        <v>2054</v>
      </c>
      <c r="F183" s="1766"/>
      <c r="G183" s="1766"/>
      <c r="H183" s="1767"/>
      <c r="I183" s="1768" t="s">
        <v>2055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746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749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199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272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724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1659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234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235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236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237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1664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1661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1662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273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248</v>
      </c>
      <c r="D275" s="175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4" t="s">
        <v>249</v>
      </c>
      <c r="D276" s="175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54" t="s">
        <v>625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687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688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917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696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РА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Община Сунгурларе</v>
      </c>
      <c r="C350" s="1778"/>
      <c r="D350" s="1779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Сунгурларе</v>
      </c>
      <c r="C353" s="1797"/>
      <c r="D353" s="179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6" t="s">
        <v>2056</v>
      </c>
      <c r="F357" s="1787"/>
      <c r="G357" s="1787"/>
      <c r="H357" s="1788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276</v>
      </c>
      <c r="D361" s="1808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287</v>
      </c>
      <c r="D375" s="1806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309</v>
      </c>
      <c r="D383" s="1806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253</v>
      </c>
      <c r="D388" s="1806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254</v>
      </c>
      <c r="D391" s="1806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256</v>
      </c>
      <c r="D396" s="1806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257</v>
      </c>
      <c r="D399" s="1806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924</v>
      </c>
      <c r="D402" s="1806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682</v>
      </c>
      <c r="D405" s="1806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683</v>
      </c>
      <c r="D406" s="1806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701</v>
      </c>
      <c r="D409" s="1806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260</v>
      </c>
      <c r="D412" s="1806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769</v>
      </c>
      <c r="D422" s="1806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706</v>
      </c>
      <c r="D423" s="1806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261</v>
      </c>
      <c r="D424" s="1806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/>
      <c r="K424" s="1474">
        <v>0</v>
      </c>
      <c r="L424" s="1377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685</v>
      </c>
      <c r="D425" s="1806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928</v>
      </c>
      <c r="D426" s="1806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РА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 t="str">
        <f>$B$9</f>
        <v>Община Сунгурларе</v>
      </c>
      <c r="C435" s="1778"/>
      <c r="D435" s="1779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Сунгурларе</v>
      </c>
      <c r="C438" s="1797"/>
      <c r="D438" s="179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5" t="s">
        <v>2058</v>
      </c>
      <c r="F442" s="1766"/>
      <c r="G442" s="1766"/>
      <c r="H442" s="176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5" t="str">
        <f>$B$7</f>
        <v>ОТЧЕТНИ ДАННИ ПО ЕБК ЗА СМЕТКИТЕ ЗА СРЕДСТВАТА ОТ ЕВРОПЕЙСКИЯ СЪЮЗ - РА</v>
      </c>
      <c r="C449" s="1776"/>
      <c r="D449" s="177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 t="str">
        <f>$B$9</f>
        <v>Община Сунгурларе</v>
      </c>
      <c r="C451" s="1778"/>
      <c r="D451" s="1779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Сунгурларе</v>
      </c>
      <c r="C454" s="1797"/>
      <c r="D454" s="179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0" t="s">
        <v>2060</v>
      </c>
      <c r="F458" s="1781"/>
      <c r="G458" s="1781"/>
      <c r="H458" s="178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770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1999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776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6"/>
      <c r="G605" s="677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5" t="str">
        <f>$B$7</f>
        <v>ОТЧЕТНИ ДАННИ ПО ЕБК ЗА СМЕТКИТЕ ЗА СРЕДСТВАТА ОТ ЕВРОПЕЙСКИЯ СЪЮЗ - РА</v>
      </c>
      <c r="C613" s="1776"/>
      <c r="D613" s="177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77" t="str">
        <f>$B$9</f>
        <v>Община Сунгурларе</v>
      </c>
      <c r="C615" s="1778"/>
      <c r="D615" s="1779"/>
      <c r="E615" s="115">
        <f>$E$9</f>
        <v>43466</v>
      </c>
      <c r="F615" s="226">
        <f>$F$9</f>
        <v>43524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2" t="str">
        <f>$B$12</f>
        <v>Сунгурларе</v>
      </c>
      <c r="C618" s="1763"/>
      <c r="D618" s="176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65" t="s">
        <v>2049</v>
      </c>
      <c r="F622" s="1766"/>
      <c r="G622" s="1766"/>
      <c r="H622" s="1767"/>
      <c r="I622" s="1768" t="s">
        <v>2050</v>
      </c>
      <c r="J622" s="1769"/>
      <c r="K622" s="1769"/>
      <c r="L622" s="177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771" t="s">
        <v>746</v>
      </c>
      <c r="D629" s="177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749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194</v>
      </c>
      <c r="D638" s="177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199</v>
      </c>
      <c r="D646" s="1759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272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724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221</v>
      </c>
      <c r="D678" s="1753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222</v>
      </c>
      <c r="D679" s="1757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223</v>
      </c>
      <c r="D680" s="1757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1663</v>
      </c>
      <c r="D681" s="1757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234</v>
      </c>
      <c r="D697" s="1753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235</v>
      </c>
      <c r="D698" s="1753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236</v>
      </c>
      <c r="D699" s="1753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237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1664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1661</v>
      </c>
      <c r="D711" s="1753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1662</v>
      </c>
      <c r="D712" s="1753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247</v>
      </c>
      <c r="D713" s="1757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273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248</v>
      </c>
      <c r="D717" s="175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4" t="s">
        <v>249</v>
      </c>
      <c r="D718" s="175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625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687</v>
      </c>
      <c r="D729" s="175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688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917</v>
      </c>
      <c r="D735" s="1749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0" t="s">
        <v>696</v>
      </c>
      <c r="D739" s="1751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696</v>
      </c>
      <c r="D740" s="1751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5" t="str">
        <f>$B$7</f>
        <v>ОТЧЕТНИ ДАННИ ПО ЕБК ЗА СМЕТКИТЕ ЗА СРЕДСТВАТА ОТ ЕВРОПЕЙСКИЯ СЪЮЗ - РА</v>
      </c>
      <c r="C750" s="1776"/>
      <c r="D750" s="177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7" t="str">
        <f>$B$9</f>
        <v>Община Сунгурларе</v>
      </c>
      <c r="C752" s="1778"/>
      <c r="D752" s="1779"/>
      <c r="E752" s="115">
        <f>$E$9</f>
        <v>43466</v>
      </c>
      <c r="F752" s="226">
        <f>$F$9</f>
        <v>43524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2" t="str">
        <f>$B$12</f>
        <v>Сунгурларе</v>
      </c>
      <c r="C755" s="1763"/>
      <c r="D755" s="176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765" t="s">
        <v>2049</v>
      </c>
      <c r="F759" s="1766"/>
      <c r="G759" s="1766"/>
      <c r="H759" s="1767"/>
      <c r="I759" s="1768" t="s">
        <v>2050</v>
      </c>
      <c r="J759" s="1769"/>
      <c r="K759" s="1769"/>
      <c r="L759" s="177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1" t="s">
        <v>746</v>
      </c>
      <c r="D766" s="177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749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3" t="s">
        <v>194</v>
      </c>
      <c r="D775" s="177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199</v>
      </c>
      <c r="D783" s="1759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200</v>
      </c>
      <c r="D784" s="1761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2" t="s">
        <v>272</v>
      </c>
      <c r="D802" s="1753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2" t="s">
        <v>724</v>
      </c>
      <c r="D806" s="1753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2" t="s">
        <v>219</v>
      </c>
      <c r="D812" s="1753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2" t="s">
        <v>221</v>
      </c>
      <c r="D815" s="1753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222</v>
      </c>
      <c r="D816" s="1757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223</v>
      </c>
      <c r="D817" s="1757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1663</v>
      </c>
      <c r="D818" s="1757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2" t="s">
        <v>224</v>
      </c>
      <c r="D819" s="1753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2" t="s">
        <v>234</v>
      </c>
      <c r="D834" s="1753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2" t="s">
        <v>235</v>
      </c>
      <c r="D835" s="1753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2" t="s">
        <v>236</v>
      </c>
      <c r="D836" s="1753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2" t="s">
        <v>237</v>
      </c>
      <c r="D837" s="1753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2" t="s">
        <v>1664</v>
      </c>
      <c r="D844" s="1753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2" t="s">
        <v>1661</v>
      </c>
      <c r="D848" s="1753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2" t="s">
        <v>1662</v>
      </c>
      <c r="D849" s="1753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247</v>
      </c>
      <c r="D850" s="1757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2" t="s">
        <v>273</v>
      </c>
      <c r="D851" s="1753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4" t="s">
        <v>248</v>
      </c>
      <c r="D854" s="175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4" t="s">
        <v>249</v>
      </c>
      <c r="D855" s="175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/>
      <c r="K861" s="1419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4" t="s">
        <v>625</v>
      </c>
      <c r="D863" s="175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4" t="s">
        <v>687</v>
      </c>
      <c r="D866" s="175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2" t="s">
        <v>688</v>
      </c>
      <c r="D867" s="1753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917</v>
      </c>
      <c r="D872" s="1749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0" t="s">
        <v>696</v>
      </c>
      <c r="D876" s="1751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696</v>
      </c>
      <c r="D877" s="1751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5" t="str">
        <f>$B$7</f>
        <v>ОТЧЕТНИ ДАННИ ПО ЕБК ЗА СМЕТКИТЕ ЗА СРЕДСТВАТА ОТ ЕВРОПЕЙСКИЯ СЪЮЗ - РА</v>
      </c>
      <c r="C887" s="1776"/>
      <c r="D887" s="1776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7" t="str">
        <f>$B$9</f>
        <v>Община Сунгурларе</v>
      </c>
      <c r="C889" s="1778"/>
      <c r="D889" s="1779"/>
      <c r="E889" s="115">
        <f>$E$9</f>
        <v>43466</v>
      </c>
      <c r="F889" s="226">
        <f>$F$9</f>
        <v>43524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2" t="str">
        <f>$B$12</f>
        <v>Сунгурларе</v>
      </c>
      <c r="C892" s="1763"/>
      <c r="D892" s="176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765" t="s">
        <v>2049</v>
      </c>
      <c r="F896" s="1766"/>
      <c r="G896" s="1766"/>
      <c r="H896" s="1767"/>
      <c r="I896" s="1768" t="s">
        <v>2050</v>
      </c>
      <c r="J896" s="1769"/>
      <c r="K896" s="1769"/>
      <c r="L896" s="1770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1" t="s">
        <v>746</v>
      </c>
      <c r="D903" s="1772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0" t="s">
        <v>749</v>
      </c>
      <c r="D906" s="176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3" t="s">
        <v>194</v>
      </c>
      <c r="D912" s="177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8" t="s">
        <v>199</v>
      </c>
      <c r="D920" s="1759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0" t="s">
        <v>200</v>
      </c>
      <c r="D921" s="1761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2" t="s">
        <v>272</v>
      </c>
      <c r="D939" s="1753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2" t="s">
        <v>724</v>
      </c>
      <c r="D943" s="1753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2" t="s">
        <v>219</v>
      </c>
      <c r="D949" s="1753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2" t="s">
        <v>221</v>
      </c>
      <c r="D952" s="1753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222</v>
      </c>
      <c r="D953" s="1757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223</v>
      </c>
      <c r="D954" s="1757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1663</v>
      </c>
      <c r="D955" s="1757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2" t="s">
        <v>224</v>
      </c>
      <c r="D956" s="1753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2" t="s">
        <v>234</v>
      </c>
      <c r="D971" s="1753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2" t="s">
        <v>235</v>
      </c>
      <c r="D972" s="1753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2" t="s">
        <v>236</v>
      </c>
      <c r="D973" s="1753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2" t="s">
        <v>237</v>
      </c>
      <c r="D974" s="1753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2" t="s">
        <v>1664</v>
      </c>
      <c r="D981" s="1753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2" t="s">
        <v>1661</v>
      </c>
      <c r="D985" s="1753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2" t="s">
        <v>1662</v>
      </c>
      <c r="D986" s="1753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247</v>
      </c>
      <c r="D987" s="1757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2" t="s">
        <v>273</v>
      </c>
      <c r="D988" s="1753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4" t="s">
        <v>248</v>
      </c>
      <c r="D991" s="175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54" t="s">
        <v>249</v>
      </c>
      <c r="D992" s="175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754" t="s">
        <v>625</v>
      </c>
      <c r="D1000" s="175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4" t="s">
        <v>687</v>
      </c>
      <c r="D1003" s="175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2" t="s">
        <v>688</v>
      </c>
      <c r="D1004" s="1753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8" t="s">
        <v>917</v>
      </c>
      <c r="D1009" s="1749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0" t="s">
        <v>696</v>
      </c>
      <c r="D1013" s="1751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0" t="s">
        <v>696</v>
      </c>
      <c r="D1014" s="1751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75">
        <f>$B$7</f>
        <v>0</v>
      </c>
      <c r="J14" s="1776"/>
      <c r="K14" s="177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65" t="s">
        <v>2049</v>
      </c>
      <c r="M23" s="1766"/>
      <c r="N23" s="1766"/>
      <c r="O23" s="1767"/>
      <c r="P23" s="1768" t="s">
        <v>2050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746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749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199</v>
      </c>
      <c r="K47" s="1759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272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724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221</v>
      </c>
      <c r="K79" s="1753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1663</v>
      </c>
      <c r="K82" s="1757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234</v>
      </c>
      <c r="K98" s="175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235</v>
      </c>
      <c r="K99" s="1753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236</v>
      </c>
      <c r="K100" s="175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237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1664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1661</v>
      </c>
      <c r="K112" s="1753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1662</v>
      </c>
      <c r="K113" s="1753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273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248</v>
      </c>
      <c r="K118" s="175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249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625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687</v>
      </c>
      <c r="K130" s="175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688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917</v>
      </c>
      <c r="K136" s="1749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696</v>
      </c>
      <c r="K140" s="1751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696</v>
      </c>
      <c r="K141" s="1751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2019-03-05T11:16:31Z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