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<sst xmlns="http://schemas.openxmlformats.org/spreadsheetml/2006/main" count="2729" uniqueCount="2078">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</sst>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5212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75424</v>
      </c>
      <c r="M116" s="1097"/>
      <c r="N116" s="1134">
        <f>+ROUND(+G116+J116+L116,0)</f>
        <v>75424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75424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75424</v>
      </c>
      <c r="M118" s="1097"/>
      <c r="N118" s="1211">
        <f>+ROUND(+SUM(N116:N117),0)</f>
        <v>75424</v>
      </c>
      <c r="O118" s="1099"/>
      <c r="P118" s="1209">
        <f>+ROUND(+SUM(P116:P117),0)</f>
        <v>0</v>
      </c>
      <c r="Q118" s="1210">
        <f>+ROUND(+SUM(Q116:Q117),0)</f>
        <v>75424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75424</v>
      </c>
      <c r="M120" s="1097"/>
      <c r="N120" s="1236">
        <f>+ROUND(N106+N110+N114+N118,0)</f>
        <v>75424</v>
      </c>
      <c r="O120" s="1099"/>
      <c r="P120" s="1282">
        <f>+ROUND(P106+P110+P114+P118,0)</f>
        <v>0</v>
      </c>
      <c r="Q120" s="1235">
        <f>+ROUND(Q106+Q110+Q114+Q118,0)</f>
        <v>75424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24158</v>
      </c>
      <c r="M129" s="1097"/>
      <c r="N129" s="1111">
        <f>+ROUND(+G129+J129+L129,0)</f>
        <v>24158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24158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99582</v>
      </c>
      <c r="M131" s="1097"/>
      <c r="N131" s="1123">
        <f>+ROUND(+G131+J131+L131,0)</f>
        <v>99582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99582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75424</v>
      </c>
      <c r="M132" s="1097"/>
      <c r="N132" s="1298">
        <f>+ROUND(+N131-N129-N130,0)</f>
        <v>75424</v>
      </c>
      <c r="O132" s="1099"/>
      <c r="P132" s="1296">
        <f>+ROUND(+P131-P129-P130,0)</f>
        <v>0</v>
      </c>
      <c r="Q132" s="1297">
        <f>+ROUND(+Q131-Q129-Q130,0)</f>
        <v>75424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43261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5212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75424</v>
      </c>
      <c r="G86" s="908">
        <f>+G87+G88</f>
        <v>0</v>
      </c>
      <c r="H86" s="909">
        <f>+H87+H88</f>
        <v>75424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75424</v>
      </c>
      <c r="G88" s="966">
        <f>+OTCHET!I523+OTCHET!I526+OTCHET!I546</f>
        <v>0</v>
      </c>
      <c r="H88" s="967">
        <f>+OTCHET!J523+OTCHET!J526+OTCHET!J546</f>
        <v>75424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24158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24158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-99582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-99582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8">
      <selection activeCell="J549" sqref="J54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43251</v>
      </c>
      <c r="G9" s="113"/>
      <c r="H9" s="1417">
        <v>5212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75424</v>
      </c>
      <c r="K546" s="583">
        <f t="shared" si="132"/>
        <v>0</v>
      </c>
      <c r="L546" s="580">
        <f t="shared" si="132"/>
        <v>75424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75424</v>
      </c>
      <c r="K548" s="599">
        <v>0</v>
      </c>
      <c r="L548" s="1387">
        <f t="shared" si="121"/>
        <v>75424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-75424</v>
      </c>
      <c r="K568" s="583">
        <f t="shared" si="133"/>
        <v>0</v>
      </c>
      <c r="L568" s="580">
        <f t="shared" si="133"/>
        <v>-75424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24158</v>
      </c>
      <c r="K569" s="586">
        <v>0</v>
      </c>
      <c r="L569" s="1381">
        <f t="shared" si="121"/>
        <v>24158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-99582</v>
      </c>
      <c r="K575" s="1655">
        <v>0</v>
      </c>
      <c r="L575" s="1395">
        <f t="shared" si="134"/>
        <v>-99582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43261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2018-06-11T06:38:00Z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