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350" windowHeight="3345" activeTab="0"/>
  </bookViews>
  <sheets>
    <sheet name="Приходи" sheetId="1" r:id="rId1"/>
    <sheet name="Разходи" sheetId="2" r:id="rId2"/>
  </sheets>
  <definedNames/>
  <calcPr fullCalcOnLoad="1"/>
</workbook>
</file>

<file path=xl/sharedStrings.xml><?xml version="1.0" encoding="utf-8"?>
<sst xmlns="http://schemas.openxmlformats.org/spreadsheetml/2006/main" count="135" uniqueCount="98">
  <si>
    <t>№</t>
  </si>
  <si>
    <t>1.</t>
  </si>
  <si>
    <t>2.</t>
  </si>
  <si>
    <t>3.</t>
  </si>
  <si>
    <t>І.</t>
  </si>
  <si>
    <t>Общински съвет</t>
  </si>
  <si>
    <t>ІІ.</t>
  </si>
  <si>
    <t>Отбрана и сигурност</t>
  </si>
  <si>
    <t>ІІІ.</t>
  </si>
  <si>
    <t>Образование</t>
  </si>
  <si>
    <t>4.</t>
  </si>
  <si>
    <t>5.</t>
  </si>
  <si>
    <t>6.</t>
  </si>
  <si>
    <t>ІV.</t>
  </si>
  <si>
    <t>Здравеопазване</t>
  </si>
  <si>
    <t>V.</t>
  </si>
  <si>
    <t>Соц.осигур.и грижи</t>
  </si>
  <si>
    <t>Домашен патронаж</t>
  </si>
  <si>
    <t>7.</t>
  </si>
  <si>
    <t>VІ.</t>
  </si>
  <si>
    <t>БКС</t>
  </si>
  <si>
    <t>Осветление на улици</t>
  </si>
  <si>
    <t>Чистота</t>
  </si>
  <si>
    <t>VІІ.</t>
  </si>
  <si>
    <t>Поч.дело,култура</t>
  </si>
  <si>
    <t>Читалища</t>
  </si>
  <si>
    <t>РТВ</t>
  </si>
  <si>
    <t>Обредни домове</t>
  </si>
  <si>
    <t>Др.дейн.по културата</t>
  </si>
  <si>
    <t>VІІІ</t>
  </si>
  <si>
    <t>Икон.дейн. и услуги</t>
  </si>
  <si>
    <t>Ремонт на пътища</t>
  </si>
  <si>
    <t>Всичко:</t>
  </si>
  <si>
    <t xml:space="preserve"> Всичко</t>
  </si>
  <si>
    <t>Държавни дейности</t>
  </si>
  <si>
    <t>В т.число за общинска дейн.</t>
  </si>
  <si>
    <t>Данъчни приходи</t>
  </si>
  <si>
    <t>Неданъчни приходи</t>
  </si>
  <si>
    <t>Взаимоотношения с РБ</t>
  </si>
  <si>
    <t>Целева субсидия за кап.р-ди</t>
  </si>
  <si>
    <t xml:space="preserve"> Трансфери от бюдж. сметки</t>
  </si>
  <si>
    <t>държ.</t>
  </si>
  <si>
    <t>Остатък от предх.година</t>
  </si>
  <si>
    <t>местни</t>
  </si>
  <si>
    <t>Озеленяване</t>
  </si>
  <si>
    <t xml:space="preserve"> </t>
  </si>
  <si>
    <t>Обща изравн.субсидия и др.трансфери</t>
  </si>
  <si>
    <t>Общ.администрация</t>
  </si>
  <si>
    <t>Общи държ. служби</t>
  </si>
  <si>
    <t>общо</t>
  </si>
  <si>
    <t>Клубове на пенсионера инвалида и др.</t>
  </si>
  <si>
    <t>Всичко приходи за годината</t>
  </si>
  <si>
    <t>Програми за врем. заетост</t>
  </si>
  <si>
    <t xml:space="preserve">Разходи за лихви  </t>
  </si>
  <si>
    <t>Изгр. и ремонт тротоари и улици</t>
  </si>
  <si>
    <t>ВиК</t>
  </si>
  <si>
    <t>Подготвителна полудневна група</t>
  </si>
  <si>
    <t>дофин.</t>
  </si>
  <si>
    <t>Дом за стари хора-с.Лозарево</t>
  </si>
  <si>
    <t>Дом за възрастни с увреждания - с.Славянци</t>
  </si>
  <si>
    <t>Спорт за всички</t>
  </si>
  <si>
    <t>ІХ.</t>
  </si>
  <si>
    <t>Дневен център за стари хора</t>
  </si>
  <si>
    <t>Врем. безлихвен заем -§ 7600 предоставени</t>
  </si>
  <si>
    <t xml:space="preserve">Врем. безлихвени заеми </t>
  </si>
  <si>
    <t>Операции с финансови активи</t>
  </si>
  <si>
    <t>Получени краткосрочни заеми от банки в страната</t>
  </si>
  <si>
    <t>Погашения по краткосрочни заеми от банки в страната</t>
  </si>
  <si>
    <t>Задължения по финансов лизинг</t>
  </si>
  <si>
    <t>Разходи некласифицирани в другите функции</t>
  </si>
  <si>
    <t xml:space="preserve">  ПЛАН  2016 г.</t>
  </si>
  <si>
    <t>ПЛАН  2016 г.</t>
  </si>
  <si>
    <t>преходен остатък</t>
  </si>
  <si>
    <t>Врем. безлихвен заем -§ 7500 предоставени</t>
  </si>
  <si>
    <t>Предоставени трансфери § 61-02</t>
  </si>
  <si>
    <t xml:space="preserve">  ПЛАН  2017 г.</t>
  </si>
  <si>
    <t>ПЛАН  2017 г.</t>
  </si>
  <si>
    <t>ПРИХОДИ  НА  ОБЩИНА  СУНГУРЛАРЕ  ЗА 2017 г.</t>
  </si>
  <si>
    <t>Обща субсидия</t>
  </si>
  <si>
    <t xml:space="preserve">  Местни дейности</t>
  </si>
  <si>
    <t>Събрани ср-ва от/за сметките за ЕС</t>
  </si>
  <si>
    <t xml:space="preserve">                                                                РАЗХОДИ  НА  ОБЩИНА  СУНГУРЛАРЕ  ЗА 2017 г.</t>
  </si>
  <si>
    <t>Детски ясли, детски кухни и яслени групи към ДГ</t>
  </si>
  <si>
    <t>Детски градини</t>
  </si>
  <si>
    <r>
      <t xml:space="preserve">  </t>
    </r>
    <r>
      <rPr>
        <b/>
        <sz val="11"/>
        <rFont val="Times New Roman"/>
        <family val="1"/>
      </rPr>
      <t>Функции и дейности</t>
    </r>
  </si>
  <si>
    <t xml:space="preserve">             Вид  приход</t>
  </si>
  <si>
    <t>Здравни кабинети  детски градини и училища</t>
  </si>
  <si>
    <t>Др.дейн. по здравеопазване</t>
  </si>
  <si>
    <t>Др. служби и дейности</t>
  </si>
  <si>
    <t>Др.дейн.по благоустрояване</t>
  </si>
  <si>
    <t>Др.дейн.по горско стопопанство</t>
  </si>
  <si>
    <t>Др.дейн.по икономиката</t>
  </si>
  <si>
    <t>Приюти за безстоп. животни</t>
  </si>
  <si>
    <t>Опазване околна среда</t>
  </si>
  <si>
    <t>Неспециализирани училища</t>
  </si>
  <si>
    <t>Паралелки за професионална подготовка</t>
  </si>
  <si>
    <t>Средства за дейности, осъществявани от ЦПЛР</t>
  </si>
  <si>
    <t>Др.дейности за образование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</si>
</sst>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"/>
    <numFmt numFmtId="181" formatCode="#,##0.00\ &quot;лв&quot;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 shrinkToFit="1"/>
    </xf>
    <xf numFmtId="0" fontId="5" fillId="0" borderId="12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6.140625" style="0" customWidth="1"/>
    <col min="2" max="2" width="30.57421875" style="8" customWidth="1"/>
    <col min="3" max="3" width="11.7109375" style="8" customWidth="1"/>
    <col min="4" max="4" width="12.57421875" style="8" customWidth="1"/>
    <col min="5" max="5" width="12.28125" style="8" customWidth="1"/>
    <col min="6" max="6" width="9.421875" style="8" customWidth="1"/>
    <col min="7" max="7" width="10.00390625" style="8" customWidth="1"/>
    <col min="8" max="8" width="10.7109375" style="8" customWidth="1"/>
  </cols>
  <sheetData>
    <row r="1" spans="3:8" ht="15">
      <c r="C1" s="10"/>
      <c r="D1" s="10"/>
      <c r="E1" s="10"/>
      <c r="F1" s="10"/>
      <c r="G1" s="10"/>
      <c r="H1" s="10"/>
    </row>
    <row r="2" spans="3:29" ht="15">
      <c r="C2" s="32" t="s">
        <v>77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5" spans="2:8" ht="14.25">
      <c r="B5" s="29" t="s">
        <v>85</v>
      </c>
      <c r="C5" s="31" t="s">
        <v>71</v>
      </c>
      <c r="D5" s="33"/>
      <c r="E5" s="34"/>
      <c r="F5" s="31" t="s">
        <v>76</v>
      </c>
      <c r="G5" s="33"/>
      <c r="H5" s="34"/>
    </row>
    <row r="6" spans="2:8" ht="45">
      <c r="B6" s="30"/>
      <c r="C6" s="25" t="s">
        <v>33</v>
      </c>
      <c r="D6" s="25" t="s">
        <v>34</v>
      </c>
      <c r="E6" s="25" t="s">
        <v>79</v>
      </c>
      <c r="F6" s="25" t="s">
        <v>33</v>
      </c>
      <c r="G6" s="25" t="s">
        <v>34</v>
      </c>
      <c r="H6" s="25" t="s">
        <v>79</v>
      </c>
    </row>
    <row r="7" spans="2:8" ht="14.25">
      <c r="B7" s="26" t="s">
        <v>36</v>
      </c>
      <c r="C7" s="26">
        <v>462350</v>
      </c>
      <c r="D7" s="26"/>
      <c r="E7" s="26">
        <v>462350</v>
      </c>
      <c r="F7" s="26">
        <v>477500</v>
      </c>
      <c r="G7" s="26"/>
      <c r="H7" s="26">
        <v>477500</v>
      </c>
    </row>
    <row r="8" spans="2:8" ht="15" hidden="1">
      <c r="B8" s="27"/>
      <c r="C8" s="26"/>
      <c r="D8" s="26"/>
      <c r="E8" s="24"/>
      <c r="F8" s="24"/>
      <c r="G8" s="26"/>
      <c r="H8" s="24"/>
    </row>
    <row r="9" spans="2:8" ht="14.25">
      <c r="B9" s="26" t="s">
        <v>37</v>
      </c>
      <c r="C9" s="26">
        <v>2410050</v>
      </c>
      <c r="D9" s="26"/>
      <c r="E9" s="26">
        <v>2410050</v>
      </c>
      <c r="F9" s="26">
        <v>1492200</v>
      </c>
      <c r="G9" s="26"/>
      <c r="H9" s="26">
        <v>1492200</v>
      </c>
    </row>
    <row r="10" spans="2:8" ht="14.25">
      <c r="B10" s="26" t="s">
        <v>38</v>
      </c>
      <c r="C10" s="26">
        <f>+C11+C12+C14+C16</f>
        <v>5957710</v>
      </c>
      <c r="D10" s="26">
        <f>+D11+D12+D14+D16</f>
        <v>4823010</v>
      </c>
      <c r="E10" s="26">
        <f>+E11+E12+E14+E16</f>
        <v>1134700</v>
      </c>
      <c r="F10" s="26">
        <f>+F11+F12+F14+F16</f>
        <v>6491895</v>
      </c>
      <c r="G10" s="26">
        <f>+G11+G12+G14+G16</f>
        <v>5344895</v>
      </c>
      <c r="H10" s="26">
        <f>+H11+H12+H14+H16</f>
        <v>1147000</v>
      </c>
    </row>
    <row r="11" spans="2:8" ht="15">
      <c r="B11" s="24" t="s">
        <v>78</v>
      </c>
      <c r="C11" s="24">
        <v>4823010</v>
      </c>
      <c r="D11" s="24">
        <v>4823010</v>
      </c>
      <c r="E11" s="26"/>
      <c r="F11" s="24">
        <v>5344895</v>
      </c>
      <c r="G11" s="24">
        <v>5344895</v>
      </c>
      <c r="H11" s="26"/>
    </row>
    <row r="12" spans="2:8" ht="15" hidden="1">
      <c r="B12" s="24"/>
      <c r="C12" s="26"/>
      <c r="D12" s="26"/>
      <c r="E12" s="26"/>
      <c r="F12" s="26"/>
      <c r="G12" s="26"/>
      <c r="H12" s="26"/>
    </row>
    <row r="13" spans="2:8" ht="15" hidden="1">
      <c r="B13" s="25"/>
      <c r="C13" s="26"/>
      <c r="D13" s="26"/>
      <c r="E13" s="26"/>
      <c r="F13" s="26"/>
      <c r="G13" s="26"/>
      <c r="H13" s="26"/>
    </row>
    <row r="14" spans="2:8" ht="15" hidden="1">
      <c r="B14" s="24"/>
      <c r="C14" s="24"/>
      <c r="D14" s="24"/>
      <c r="E14" s="24"/>
      <c r="F14" s="24"/>
      <c r="G14" s="24"/>
      <c r="H14" s="24"/>
    </row>
    <row r="15" spans="2:8" ht="15" hidden="1">
      <c r="B15" s="24"/>
      <c r="C15" s="24"/>
      <c r="D15" s="24"/>
      <c r="E15" s="24"/>
      <c r="F15" s="24"/>
      <c r="G15" s="24"/>
      <c r="H15" s="24"/>
    </row>
    <row r="16" spans="2:8" ht="15">
      <c r="B16" s="24" t="s">
        <v>46</v>
      </c>
      <c r="C16" s="24">
        <v>1134700</v>
      </c>
      <c r="D16" s="24"/>
      <c r="E16" s="24">
        <v>1134700</v>
      </c>
      <c r="F16" s="24">
        <v>1147000</v>
      </c>
      <c r="G16" s="24"/>
      <c r="H16" s="24">
        <v>1147000</v>
      </c>
    </row>
    <row r="17" spans="2:8" ht="15" hidden="1">
      <c r="B17" s="24"/>
      <c r="C17" s="24"/>
      <c r="D17" s="24"/>
      <c r="E17" s="24"/>
      <c r="F17" s="24"/>
      <c r="G17" s="24"/>
      <c r="H17" s="24"/>
    </row>
    <row r="18" spans="2:8" ht="15">
      <c r="B18" s="24" t="s">
        <v>39</v>
      </c>
      <c r="C18" s="26">
        <v>642900</v>
      </c>
      <c r="D18" s="26"/>
      <c r="E18" s="26">
        <v>642900</v>
      </c>
      <c r="F18" s="26">
        <v>696200</v>
      </c>
      <c r="G18" s="26"/>
      <c r="H18" s="26">
        <v>696200</v>
      </c>
    </row>
    <row r="19" spans="2:8" ht="15" hidden="1">
      <c r="B19" s="24"/>
      <c r="C19" s="24"/>
      <c r="D19" s="24"/>
      <c r="E19" s="24"/>
      <c r="F19" s="24"/>
      <c r="G19" s="24"/>
      <c r="H19" s="24"/>
    </row>
    <row r="20" spans="2:8" ht="15">
      <c r="B20" s="24" t="s">
        <v>35</v>
      </c>
      <c r="C20" s="24">
        <v>642900</v>
      </c>
      <c r="D20" s="24"/>
      <c r="E20" s="24">
        <v>642900</v>
      </c>
      <c r="F20" s="24">
        <v>696200</v>
      </c>
      <c r="G20" s="24"/>
      <c r="H20" s="24">
        <v>696200</v>
      </c>
    </row>
    <row r="21" spans="2:8" ht="14.25">
      <c r="B21" s="26" t="s">
        <v>40</v>
      </c>
      <c r="C21" s="26">
        <f>+SUM(C22:C26)</f>
        <v>-100000</v>
      </c>
      <c r="D21" s="26">
        <v>0</v>
      </c>
      <c r="E21" s="26">
        <f>+SUM(E22:E26)</f>
        <v>-100000</v>
      </c>
      <c r="F21" s="26">
        <f>+SUM(F22:F26)</f>
        <v>-90000</v>
      </c>
      <c r="G21" s="26">
        <v>0</v>
      </c>
      <c r="H21" s="26">
        <f>+SUM(H22:H26)</f>
        <v>-90000</v>
      </c>
    </row>
    <row r="22" spans="2:8" ht="15" hidden="1">
      <c r="B22" s="24"/>
      <c r="C22" s="24"/>
      <c r="D22" s="24"/>
      <c r="E22" s="24"/>
      <c r="F22" s="24"/>
      <c r="G22" s="24"/>
      <c r="H22" s="24"/>
    </row>
    <row r="23" spans="2:8" ht="15" hidden="1">
      <c r="B23" s="24"/>
      <c r="C23" s="24"/>
      <c r="D23" s="24"/>
      <c r="E23" s="24"/>
      <c r="F23" s="24"/>
      <c r="G23" s="24"/>
      <c r="H23" s="24"/>
    </row>
    <row r="24" spans="2:8" ht="15">
      <c r="B24" s="24" t="s">
        <v>74</v>
      </c>
      <c r="C24" s="24">
        <v>-100000</v>
      </c>
      <c r="D24" s="24"/>
      <c r="E24" s="24">
        <v>-100000</v>
      </c>
      <c r="F24" s="24">
        <v>-90000</v>
      </c>
      <c r="G24" s="24"/>
      <c r="H24" s="24">
        <v>-90000</v>
      </c>
    </row>
    <row r="25" spans="2:8" ht="15" hidden="1">
      <c r="B25" s="24"/>
      <c r="C25" s="24"/>
      <c r="D25" s="24"/>
      <c r="E25" s="24"/>
      <c r="F25" s="24"/>
      <c r="G25" s="24"/>
      <c r="H25" s="24"/>
    </row>
    <row r="26" spans="2:8" ht="15" hidden="1">
      <c r="B26" s="27"/>
      <c r="C26" s="24"/>
      <c r="D26" s="24"/>
      <c r="E26" s="24"/>
      <c r="F26" s="24"/>
      <c r="G26" s="24"/>
      <c r="H26" s="24"/>
    </row>
    <row r="27" spans="2:8" ht="14.25">
      <c r="B27" s="28" t="s">
        <v>64</v>
      </c>
      <c r="C27" s="26">
        <v>72610</v>
      </c>
      <c r="D27" s="26">
        <v>73600</v>
      </c>
      <c r="E27" s="26">
        <v>-990</v>
      </c>
      <c r="F27" s="26"/>
      <c r="G27" s="26">
        <v>73600</v>
      </c>
      <c r="H27" s="26">
        <v>-73600</v>
      </c>
    </row>
    <row r="28" spans="2:8" ht="30">
      <c r="B28" s="27" t="s">
        <v>73</v>
      </c>
      <c r="C28" s="24"/>
      <c r="D28" s="24">
        <v>73600</v>
      </c>
      <c r="E28" s="24">
        <v>-73600</v>
      </c>
      <c r="F28" s="24"/>
      <c r="G28" s="24">
        <v>73600</v>
      </c>
      <c r="H28" s="24">
        <v>-73600</v>
      </c>
    </row>
    <row r="29" spans="2:8" ht="30">
      <c r="B29" s="27" t="s">
        <v>63</v>
      </c>
      <c r="C29" s="24">
        <v>72610</v>
      </c>
      <c r="D29" s="24"/>
      <c r="E29" s="24">
        <v>72610</v>
      </c>
      <c r="F29" s="24"/>
      <c r="G29" s="24"/>
      <c r="H29" s="24"/>
    </row>
    <row r="30" spans="2:8" ht="15" hidden="1">
      <c r="B30" s="27"/>
      <c r="C30" s="24"/>
      <c r="D30" s="24"/>
      <c r="E30" s="24"/>
      <c r="F30" s="24"/>
      <c r="G30" s="24"/>
      <c r="H30" s="24"/>
    </row>
    <row r="31" spans="2:8" ht="15" hidden="1">
      <c r="B31" s="24"/>
      <c r="C31" s="24"/>
      <c r="D31" s="24"/>
      <c r="E31" s="24"/>
      <c r="F31" s="24"/>
      <c r="G31" s="24"/>
      <c r="H31" s="24"/>
    </row>
    <row r="32" spans="2:8" ht="15" hidden="1">
      <c r="B32" s="24"/>
      <c r="C32" s="24"/>
      <c r="D32" s="24"/>
      <c r="E32" s="24"/>
      <c r="F32" s="24"/>
      <c r="G32" s="24"/>
      <c r="H32" s="24"/>
    </row>
    <row r="33" spans="2:8" ht="15" hidden="1">
      <c r="B33" s="24"/>
      <c r="C33" s="24"/>
      <c r="D33" s="24"/>
      <c r="E33" s="24"/>
      <c r="F33" s="24"/>
      <c r="G33" s="24"/>
      <c r="H33" s="24"/>
    </row>
    <row r="34" spans="2:8" ht="15" hidden="1">
      <c r="B34" s="24"/>
      <c r="C34" s="24"/>
      <c r="D34" s="24"/>
      <c r="E34" s="24"/>
      <c r="F34" s="24"/>
      <c r="G34" s="24"/>
      <c r="H34" s="24"/>
    </row>
    <row r="35" spans="2:8" ht="15" hidden="1">
      <c r="B35" s="27"/>
      <c r="C35" s="24"/>
      <c r="D35" s="24"/>
      <c r="E35" s="24"/>
      <c r="F35" s="24"/>
      <c r="G35" s="24"/>
      <c r="H35" s="24"/>
    </row>
    <row r="36" spans="2:8" ht="14.25">
      <c r="B36" s="26" t="s">
        <v>65</v>
      </c>
      <c r="C36" s="26">
        <f aca="true" t="shared" si="0" ref="C36:H36">+SUM(C37:C43)</f>
        <v>-804454</v>
      </c>
      <c r="D36" s="26">
        <f t="shared" si="0"/>
        <v>-11754</v>
      </c>
      <c r="E36" s="26">
        <f t="shared" si="0"/>
        <v>-792700</v>
      </c>
      <c r="F36" s="26">
        <v>-48336</v>
      </c>
      <c r="G36" s="26">
        <f>+SUM(G37:G43)</f>
        <v>-40336</v>
      </c>
      <c r="H36" s="26">
        <f>+SUM(H37:H44)</f>
        <v>-8000</v>
      </c>
    </row>
    <row r="37" spans="2:8" ht="15" hidden="1">
      <c r="B37" s="24"/>
      <c r="C37" s="24"/>
      <c r="D37" s="24"/>
      <c r="E37" s="24"/>
      <c r="F37" s="24"/>
      <c r="G37" s="24"/>
      <c r="H37" s="24"/>
    </row>
    <row r="38" spans="2:8" ht="15" hidden="1">
      <c r="B38" s="24"/>
      <c r="C38" s="24"/>
      <c r="D38" s="24"/>
      <c r="E38" s="24"/>
      <c r="F38" s="24"/>
      <c r="G38" s="24"/>
      <c r="H38" s="24"/>
    </row>
    <row r="39" spans="2:8" ht="15" hidden="1">
      <c r="B39" s="24"/>
      <c r="C39" s="24"/>
      <c r="D39" s="24"/>
      <c r="E39" s="24"/>
      <c r="F39" s="24"/>
      <c r="G39" s="24"/>
      <c r="H39" s="24"/>
    </row>
    <row r="40" spans="2:8" ht="30">
      <c r="B40" s="25" t="s">
        <v>66</v>
      </c>
      <c r="C40" s="24"/>
      <c r="D40" s="24"/>
      <c r="E40" s="24"/>
      <c r="F40" s="24">
        <v>800000</v>
      </c>
      <c r="G40" s="24"/>
      <c r="H40" s="24">
        <v>800000</v>
      </c>
    </row>
    <row r="41" spans="2:8" ht="30">
      <c r="B41" s="25" t="s">
        <v>67</v>
      </c>
      <c r="C41" s="24">
        <v>-783400</v>
      </c>
      <c r="D41" s="24"/>
      <c r="E41" s="24">
        <v>-783400</v>
      </c>
      <c r="F41" s="24">
        <v>-800000</v>
      </c>
      <c r="G41" s="24"/>
      <c r="H41" s="24">
        <v>-800000</v>
      </c>
    </row>
    <row r="42" spans="2:8" ht="15">
      <c r="B42" s="24" t="s">
        <v>80</v>
      </c>
      <c r="C42" s="24">
        <v>-205</v>
      </c>
      <c r="D42" s="24">
        <v>-205</v>
      </c>
      <c r="E42" s="24"/>
      <c r="F42" s="24">
        <v>-33181</v>
      </c>
      <c r="G42" s="24">
        <v>-33181</v>
      </c>
      <c r="H42" s="24"/>
    </row>
    <row r="43" spans="2:8" ht="15">
      <c r="B43" s="24" t="s">
        <v>68</v>
      </c>
      <c r="C43" s="24">
        <v>-20849</v>
      </c>
      <c r="D43" s="24">
        <v>-11549</v>
      </c>
      <c r="E43" s="24">
        <v>-9300</v>
      </c>
      <c r="F43" s="24">
        <v>-15155</v>
      </c>
      <c r="G43" s="24">
        <v>-7155</v>
      </c>
      <c r="H43" s="24">
        <v>-8000</v>
      </c>
    </row>
    <row r="44" spans="2:8" ht="15" hidden="1">
      <c r="B44" s="24"/>
      <c r="C44" s="24"/>
      <c r="D44" s="24"/>
      <c r="E44" s="24"/>
      <c r="F44" s="24"/>
      <c r="G44" s="24"/>
      <c r="H44" s="24"/>
    </row>
    <row r="45" spans="2:8" ht="14.25">
      <c r="B45" s="26" t="s">
        <v>42</v>
      </c>
      <c r="C45" s="26">
        <v>863560</v>
      </c>
      <c r="D45" s="26">
        <v>779981</v>
      </c>
      <c r="E45" s="26">
        <v>83579</v>
      </c>
      <c r="F45" s="26">
        <v>327600</v>
      </c>
      <c r="G45" s="26">
        <v>294492</v>
      </c>
      <c r="H45" s="26">
        <v>33108</v>
      </c>
    </row>
    <row r="46" spans="2:8" ht="15" hidden="1">
      <c r="B46" s="24"/>
      <c r="C46" s="24"/>
      <c r="D46" s="24"/>
      <c r="E46" s="24"/>
      <c r="F46" s="24"/>
      <c r="G46" s="24"/>
      <c r="H46" s="24"/>
    </row>
    <row r="47" spans="2:8" ht="15" hidden="1">
      <c r="B47" s="24"/>
      <c r="C47" s="24"/>
      <c r="D47" s="24"/>
      <c r="E47" s="24"/>
      <c r="F47" s="24"/>
      <c r="G47" s="24"/>
      <c r="H47" s="24"/>
    </row>
    <row r="48" spans="2:8" ht="14.25">
      <c r="B48" s="26" t="s">
        <v>51</v>
      </c>
      <c r="C48" s="26">
        <f>+C7+C9+C10+C18+C21+C27+C36+C45+C46+C47</f>
        <v>9504726</v>
      </c>
      <c r="D48" s="26">
        <f>+D7+D9+D10+D36+D18+D45+D47+D21+D46+D27</f>
        <v>5664837</v>
      </c>
      <c r="E48" s="26">
        <f>+E7+E9+E10+E18+E21+E27+E36+E45+E46+E47</f>
        <v>3839889</v>
      </c>
      <c r="F48" s="26">
        <f>+F7+F9+F10+F18+F21+F27+F36+F45+F46+F47</f>
        <v>9347059</v>
      </c>
      <c r="G48" s="26">
        <f>+G7+G9+G10+G36+G18+G45+G47+G21+G46+G27</f>
        <v>5672651</v>
      </c>
      <c r="H48" s="26">
        <f>+H7+H9+H10+H18+H21+H27+H36+H45+H46+H47</f>
        <v>3674408</v>
      </c>
    </row>
  </sheetData>
  <sheetProtection/>
  <mergeCells count="4">
    <mergeCell ref="C5:E5"/>
    <mergeCell ref="F5:H5"/>
    <mergeCell ref="B5:B6"/>
    <mergeCell ref="C2:A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0">
      <selection activeCell="P22" sqref="P22"/>
    </sheetView>
  </sheetViews>
  <sheetFormatPr defaultColWidth="9.140625" defaultRowHeight="12.75"/>
  <cols>
    <col min="1" max="1" width="3.7109375" style="0" customWidth="1"/>
    <col min="2" max="2" width="32.57421875" style="0" customWidth="1"/>
    <col min="3" max="3" width="9.7109375" style="0" hidden="1" customWidth="1"/>
    <col min="4" max="4" width="11.421875" style="0" hidden="1" customWidth="1"/>
    <col min="5" max="5" width="9.7109375" style="0" customWidth="1"/>
    <col min="7" max="7" width="9.7109375" style="0" customWidth="1"/>
    <col min="8" max="8" width="10.57421875" style="0" customWidth="1"/>
    <col min="9" max="9" width="9.7109375" style="0" customWidth="1"/>
    <col min="11" max="11" width="9.7109375" style="0" customWidth="1"/>
    <col min="12" max="12" width="10.28125" style="0" customWidth="1"/>
  </cols>
  <sheetData>
    <row r="2" spans="2:12" ht="15">
      <c r="B2" s="7" t="s">
        <v>81</v>
      </c>
      <c r="C2" s="8"/>
      <c r="D2" s="9"/>
      <c r="E2" s="8"/>
      <c r="F2" s="9"/>
      <c r="G2" s="9"/>
      <c r="H2" s="9"/>
      <c r="I2" s="8"/>
      <c r="J2" s="9"/>
      <c r="K2" s="9"/>
      <c r="L2" s="9"/>
    </row>
    <row r="3" spans="2:12" ht="15">
      <c r="B3" s="8"/>
      <c r="E3" s="8"/>
      <c r="F3" s="8"/>
      <c r="G3" s="8"/>
      <c r="H3" s="8"/>
      <c r="I3" s="8"/>
      <c r="J3" s="8"/>
      <c r="K3" s="8"/>
      <c r="L3" s="8"/>
    </row>
    <row r="4" spans="1:12" ht="15" customHeight="1">
      <c r="A4" s="38" t="s">
        <v>0</v>
      </c>
      <c r="B4" s="40" t="s">
        <v>84</v>
      </c>
      <c r="C4" s="12">
        <v>2016</v>
      </c>
      <c r="D4" s="12">
        <v>2015</v>
      </c>
      <c r="E4" s="35" t="s">
        <v>70</v>
      </c>
      <c r="F4" s="36"/>
      <c r="G4" s="36"/>
      <c r="H4" s="37"/>
      <c r="I4" s="35" t="s">
        <v>75</v>
      </c>
      <c r="J4" s="36"/>
      <c r="K4" s="36"/>
      <c r="L4" s="37"/>
    </row>
    <row r="5" spans="1:12" ht="30">
      <c r="A5" s="39"/>
      <c r="B5" s="41"/>
      <c r="C5" s="11" t="s">
        <v>41</v>
      </c>
      <c r="D5" s="11" t="s">
        <v>72</v>
      </c>
      <c r="E5" s="11" t="s">
        <v>41</v>
      </c>
      <c r="F5" s="11" t="s">
        <v>43</v>
      </c>
      <c r="G5" s="11" t="s">
        <v>57</v>
      </c>
      <c r="H5" s="11" t="s">
        <v>49</v>
      </c>
      <c r="I5" s="11" t="s">
        <v>41</v>
      </c>
      <c r="J5" s="11" t="s">
        <v>43</v>
      </c>
      <c r="K5" s="11" t="s">
        <v>57</v>
      </c>
      <c r="L5" s="11" t="s">
        <v>49</v>
      </c>
    </row>
    <row r="6" spans="1:12" ht="14.25">
      <c r="A6" s="1" t="s">
        <v>4</v>
      </c>
      <c r="B6" s="13" t="s">
        <v>48</v>
      </c>
      <c r="C6" s="14">
        <f>+C7+C8+C9+C10+C11</f>
        <v>630600</v>
      </c>
      <c r="D6" s="14">
        <f>+D7+D8+D9+D10+D11</f>
        <v>0</v>
      </c>
      <c r="E6" s="14">
        <f>+C6+D6</f>
        <v>630600</v>
      </c>
      <c r="F6" s="14">
        <f>+F7+F8+F9+F10+F11</f>
        <v>585360</v>
      </c>
      <c r="G6" s="14">
        <f>+G7+G8+G9+G10+G11</f>
        <v>358480</v>
      </c>
      <c r="H6" s="15">
        <f>+E6+F6+G6</f>
        <v>1574440</v>
      </c>
      <c r="I6" s="14">
        <f>+I7+I8+I9+I10+I11</f>
        <v>739200</v>
      </c>
      <c r="J6" s="14">
        <f>+J7+J8+J9+J10+J11</f>
        <v>683480</v>
      </c>
      <c r="K6" s="14">
        <f>+K7+K8+K9+K10+K11</f>
        <v>347800</v>
      </c>
      <c r="L6" s="15">
        <f>+I6+J6+K6</f>
        <v>1770480</v>
      </c>
    </row>
    <row r="7" spans="1:12" ht="15" hidden="1">
      <c r="A7" s="3"/>
      <c r="B7" s="16"/>
      <c r="C7" s="17"/>
      <c r="D7" s="17"/>
      <c r="E7" s="17"/>
      <c r="F7" s="17"/>
      <c r="G7" s="17"/>
      <c r="H7" s="15">
        <f aca="true" t="shared" si="0" ref="H7:H71">+E7+F7+G7</f>
        <v>0</v>
      </c>
      <c r="I7" s="17"/>
      <c r="J7" s="17"/>
      <c r="K7" s="17"/>
      <c r="L7" s="15">
        <f aca="true" t="shared" si="1" ref="L7:L70">+I7+J7+K7</f>
        <v>0</v>
      </c>
    </row>
    <row r="8" spans="1:12" ht="15">
      <c r="A8" s="3" t="s">
        <v>1</v>
      </c>
      <c r="B8" s="16" t="s">
        <v>47</v>
      </c>
      <c r="C8" s="17">
        <v>630600</v>
      </c>
      <c r="D8" s="17"/>
      <c r="E8" s="17">
        <f>+C8+D8</f>
        <v>630600</v>
      </c>
      <c r="F8" s="17">
        <v>460440</v>
      </c>
      <c r="G8" s="17">
        <v>358480</v>
      </c>
      <c r="H8" s="15">
        <f t="shared" si="0"/>
        <v>1449520</v>
      </c>
      <c r="I8" s="17">
        <v>739200</v>
      </c>
      <c r="J8" s="17">
        <v>555480</v>
      </c>
      <c r="K8" s="17">
        <v>347800</v>
      </c>
      <c r="L8" s="15">
        <f t="shared" si="1"/>
        <v>1642480</v>
      </c>
    </row>
    <row r="9" spans="1:12" ht="15" hidden="1">
      <c r="A9" s="3"/>
      <c r="B9" s="18"/>
      <c r="C9" s="19"/>
      <c r="D9" s="19"/>
      <c r="E9" s="19"/>
      <c r="F9" s="19"/>
      <c r="G9" s="19"/>
      <c r="H9" s="15">
        <f t="shared" si="0"/>
        <v>0</v>
      </c>
      <c r="I9" s="19"/>
      <c r="J9" s="19"/>
      <c r="K9" s="19"/>
      <c r="L9" s="15">
        <f t="shared" si="1"/>
        <v>0</v>
      </c>
    </row>
    <row r="10" spans="1:12" ht="15">
      <c r="A10" s="3" t="s">
        <v>2</v>
      </c>
      <c r="B10" s="16" t="s">
        <v>5</v>
      </c>
      <c r="C10" s="17"/>
      <c r="D10" s="17"/>
      <c r="E10" s="17">
        <f>+C10+D10</f>
        <v>0</v>
      </c>
      <c r="F10" s="17">
        <v>124920</v>
      </c>
      <c r="G10" s="17"/>
      <c r="H10" s="15">
        <f t="shared" si="0"/>
        <v>124920</v>
      </c>
      <c r="I10" s="17"/>
      <c r="J10" s="17">
        <v>128000</v>
      </c>
      <c r="K10" s="17"/>
      <c r="L10" s="15">
        <f t="shared" si="1"/>
        <v>128000</v>
      </c>
    </row>
    <row r="11" spans="1:12" ht="15" hidden="1">
      <c r="A11" s="3"/>
      <c r="B11" s="16"/>
      <c r="C11" s="17"/>
      <c r="D11" s="17"/>
      <c r="E11" s="17">
        <f>+C11+D11</f>
        <v>0</v>
      </c>
      <c r="F11" s="17"/>
      <c r="G11" s="17"/>
      <c r="H11" s="15">
        <f t="shared" si="0"/>
        <v>0</v>
      </c>
      <c r="I11" s="17">
        <f>+G11+H11</f>
        <v>0</v>
      </c>
      <c r="J11" s="17"/>
      <c r="K11" s="17"/>
      <c r="L11" s="15">
        <f t="shared" si="1"/>
        <v>0</v>
      </c>
    </row>
    <row r="12" spans="1:12" ht="14.25">
      <c r="A12" s="1" t="s">
        <v>6</v>
      </c>
      <c r="B12" s="13" t="s">
        <v>7</v>
      </c>
      <c r="C12" s="14">
        <v>84260</v>
      </c>
      <c r="D12" s="14">
        <v>583088</v>
      </c>
      <c r="E12" s="14">
        <f>+C12+D12</f>
        <v>667348</v>
      </c>
      <c r="F12" s="14"/>
      <c r="G12" s="14"/>
      <c r="H12" s="15">
        <f t="shared" si="0"/>
        <v>667348</v>
      </c>
      <c r="I12" s="14">
        <v>137196</v>
      </c>
      <c r="J12" s="14"/>
      <c r="K12" s="14"/>
      <c r="L12" s="15">
        <f t="shared" si="1"/>
        <v>137196</v>
      </c>
    </row>
    <row r="13" spans="1:12" ht="14.25">
      <c r="A13" s="1" t="s">
        <v>8</v>
      </c>
      <c r="B13" s="13" t="s">
        <v>9</v>
      </c>
      <c r="C13" s="14">
        <f>+SUM(C14:C23)</f>
        <v>3189616</v>
      </c>
      <c r="D13" s="14">
        <f>+SUM(D14:D23)</f>
        <v>186358</v>
      </c>
      <c r="E13" s="14">
        <f>+C13+D13</f>
        <v>3375974</v>
      </c>
      <c r="F13" s="14">
        <f>+SUM(F14:F23)</f>
        <v>366975</v>
      </c>
      <c r="G13" s="14">
        <f>+SUM(G14:G23)</f>
        <v>10636</v>
      </c>
      <c r="H13" s="15">
        <f t="shared" si="0"/>
        <v>3753585</v>
      </c>
      <c r="I13" s="14">
        <f>+SUM(I14:I23)</f>
        <v>3747791</v>
      </c>
      <c r="J13" s="14">
        <f>+SUM(J14:J23)</f>
        <v>343979</v>
      </c>
      <c r="K13" s="14">
        <f>+SUM(K14:K23)</f>
        <v>20000</v>
      </c>
      <c r="L13" s="15">
        <f t="shared" si="1"/>
        <v>4111770</v>
      </c>
    </row>
    <row r="14" spans="1:12" ht="15">
      <c r="A14" s="3" t="s">
        <v>1</v>
      </c>
      <c r="B14" s="16" t="s">
        <v>83</v>
      </c>
      <c r="C14" s="17">
        <v>742116</v>
      </c>
      <c r="D14" s="17">
        <v>47639</v>
      </c>
      <c r="E14" s="17">
        <f>+C14+D14</f>
        <v>789755</v>
      </c>
      <c r="F14" s="17">
        <v>363225</v>
      </c>
      <c r="G14" s="17"/>
      <c r="H14" s="15">
        <f t="shared" si="0"/>
        <v>1152980</v>
      </c>
      <c r="I14" s="17">
        <v>939043</v>
      </c>
      <c r="J14" s="17">
        <v>340979</v>
      </c>
      <c r="K14" s="17"/>
      <c r="L14" s="15">
        <f t="shared" si="1"/>
        <v>1280022</v>
      </c>
    </row>
    <row r="15" spans="1:12" ht="15" hidden="1">
      <c r="A15" s="3"/>
      <c r="B15" s="16"/>
      <c r="C15" s="17"/>
      <c r="D15" s="17"/>
      <c r="E15" s="17">
        <f>+C15+D15</f>
        <v>0</v>
      </c>
      <c r="F15" s="17"/>
      <c r="G15" s="17"/>
      <c r="H15" s="15">
        <f t="shared" si="0"/>
        <v>0</v>
      </c>
      <c r="I15" s="17"/>
      <c r="J15" s="17"/>
      <c r="K15" s="17"/>
      <c r="L15" s="15">
        <f t="shared" si="1"/>
        <v>0</v>
      </c>
    </row>
    <row r="16" spans="1:12" ht="15">
      <c r="A16" s="3" t="s">
        <v>2</v>
      </c>
      <c r="B16" s="16" t="s">
        <v>94</v>
      </c>
      <c r="C16" s="17">
        <v>2200645</v>
      </c>
      <c r="D16" s="17">
        <v>119572</v>
      </c>
      <c r="E16" s="17">
        <f>+C16+D16</f>
        <v>2320217</v>
      </c>
      <c r="F16" s="17"/>
      <c r="G16" s="17">
        <v>10636</v>
      </c>
      <c r="H16" s="15">
        <f t="shared" si="0"/>
        <v>2330853</v>
      </c>
      <c r="I16" s="17">
        <v>2433897</v>
      </c>
      <c r="J16" s="17"/>
      <c r="K16" s="17">
        <v>20000</v>
      </c>
      <c r="L16" s="15">
        <f t="shared" si="1"/>
        <v>2453897</v>
      </c>
    </row>
    <row r="17" spans="1:12" ht="15" hidden="1">
      <c r="A17" s="3"/>
      <c r="B17" s="16"/>
      <c r="C17" s="17"/>
      <c r="D17" s="17"/>
      <c r="E17" s="17">
        <f>+C17+D17</f>
        <v>0</v>
      </c>
      <c r="F17" s="17"/>
      <c r="G17" s="17"/>
      <c r="H17" s="15">
        <f t="shared" si="0"/>
        <v>0</v>
      </c>
      <c r="I17" s="17"/>
      <c r="J17" s="17"/>
      <c r="K17" s="17"/>
      <c r="L17" s="15">
        <f t="shared" si="1"/>
        <v>0</v>
      </c>
    </row>
    <row r="18" spans="1:12" ht="15" hidden="1">
      <c r="A18" s="3"/>
      <c r="B18" s="16"/>
      <c r="C18" s="17"/>
      <c r="D18" s="17"/>
      <c r="E18" s="17">
        <f>+C18+D18</f>
        <v>0</v>
      </c>
      <c r="F18" s="17"/>
      <c r="G18" s="17"/>
      <c r="H18" s="15">
        <f t="shared" si="0"/>
        <v>0</v>
      </c>
      <c r="I18" s="17"/>
      <c r="J18" s="17"/>
      <c r="K18" s="17"/>
      <c r="L18" s="15">
        <f t="shared" si="1"/>
        <v>0</v>
      </c>
    </row>
    <row r="19" spans="1:12" ht="15">
      <c r="A19" s="3" t="s">
        <v>3</v>
      </c>
      <c r="B19" s="16" t="s">
        <v>97</v>
      </c>
      <c r="C19" s="17"/>
      <c r="D19" s="17">
        <v>2066</v>
      </c>
      <c r="E19" s="17">
        <f>+C19+D19</f>
        <v>2066</v>
      </c>
      <c r="F19" s="17"/>
      <c r="G19" s="17"/>
      <c r="H19" s="15">
        <f t="shared" si="0"/>
        <v>2066</v>
      </c>
      <c r="I19" s="17">
        <v>42942</v>
      </c>
      <c r="J19" s="17"/>
      <c r="K19" s="17"/>
      <c r="L19" s="15">
        <f t="shared" si="1"/>
        <v>42942</v>
      </c>
    </row>
    <row r="20" spans="1:12" ht="30">
      <c r="A20" s="3" t="s">
        <v>10</v>
      </c>
      <c r="B20" s="18" t="s">
        <v>95</v>
      </c>
      <c r="C20" s="17">
        <v>183300</v>
      </c>
      <c r="D20" s="17">
        <v>7984</v>
      </c>
      <c r="E20" s="17">
        <f>+C20+D20</f>
        <v>191284</v>
      </c>
      <c r="F20" s="17"/>
      <c r="G20" s="17"/>
      <c r="H20" s="15">
        <f t="shared" si="0"/>
        <v>191284</v>
      </c>
      <c r="I20" s="17">
        <v>194871</v>
      </c>
      <c r="J20" s="17"/>
      <c r="K20" s="17"/>
      <c r="L20" s="15">
        <f t="shared" si="1"/>
        <v>194871</v>
      </c>
    </row>
    <row r="21" spans="1:12" ht="15">
      <c r="A21" s="3" t="s">
        <v>11</v>
      </c>
      <c r="B21" s="16" t="s">
        <v>56</v>
      </c>
      <c r="C21" s="17">
        <v>48555</v>
      </c>
      <c r="D21" s="17">
        <v>5160</v>
      </c>
      <c r="E21" s="17">
        <f>+C21+D21</f>
        <v>53715</v>
      </c>
      <c r="F21" s="17"/>
      <c r="G21" s="17"/>
      <c r="H21" s="15">
        <f t="shared" si="0"/>
        <v>53715</v>
      </c>
      <c r="I21" s="17">
        <v>103636</v>
      </c>
      <c r="J21" s="17"/>
      <c r="K21" s="17"/>
      <c r="L21" s="15">
        <f t="shared" si="1"/>
        <v>103636</v>
      </c>
    </row>
    <row r="22" spans="1:12" ht="30">
      <c r="A22" s="3" t="s">
        <v>12</v>
      </c>
      <c r="B22" s="18" t="s">
        <v>96</v>
      </c>
      <c r="C22" s="17">
        <v>15000</v>
      </c>
      <c r="D22" s="17">
        <v>3937</v>
      </c>
      <c r="E22" s="17">
        <f>+C22+D22</f>
        <v>18937</v>
      </c>
      <c r="F22" s="17">
        <v>3750</v>
      </c>
      <c r="G22" s="17"/>
      <c r="H22" s="15">
        <f t="shared" si="0"/>
        <v>22687</v>
      </c>
      <c r="I22" s="17">
        <v>33402</v>
      </c>
      <c r="J22" s="17">
        <v>3000</v>
      </c>
      <c r="K22" s="17"/>
      <c r="L22" s="15">
        <f t="shared" si="1"/>
        <v>36402</v>
      </c>
    </row>
    <row r="23" spans="1:12" ht="15" hidden="1">
      <c r="A23" s="3"/>
      <c r="B23" s="16"/>
      <c r="C23" s="17"/>
      <c r="D23" s="17"/>
      <c r="E23" s="17">
        <f>+C23+D23</f>
        <v>0</v>
      </c>
      <c r="F23" s="17"/>
      <c r="G23" s="17"/>
      <c r="H23" s="15">
        <f t="shared" si="0"/>
        <v>0</v>
      </c>
      <c r="I23" s="17">
        <f>+G23+H23</f>
        <v>0</v>
      </c>
      <c r="J23" s="17"/>
      <c r="K23" s="17"/>
      <c r="L23" s="15">
        <f t="shared" si="1"/>
        <v>0</v>
      </c>
    </row>
    <row r="24" spans="1:12" ht="14.25">
      <c r="A24" s="1" t="s">
        <v>13</v>
      </c>
      <c r="B24" s="13" t="s">
        <v>14</v>
      </c>
      <c r="C24" s="14">
        <f>+SUM(C25:C30)</f>
        <v>106896</v>
      </c>
      <c r="D24" s="14">
        <f>+SUM(D25:D30)</f>
        <v>30705</v>
      </c>
      <c r="E24" s="14">
        <f>+C24+D24</f>
        <v>137601</v>
      </c>
      <c r="F24" s="14">
        <f>+SUM(F25:F30)</f>
        <v>0</v>
      </c>
      <c r="G24" s="14">
        <f>+SUM(G25:G30)</f>
        <v>0</v>
      </c>
      <c r="H24" s="15">
        <f t="shared" si="0"/>
        <v>137601</v>
      </c>
      <c r="I24" s="14">
        <f>+SUM(I25:I30)</f>
        <v>172829</v>
      </c>
      <c r="J24" s="14">
        <f>+SUM(J25:J30)</f>
        <v>0</v>
      </c>
      <c r="K24" s="14">
        <f>+SUM(K25:K30)</f>
        <v>0</v>
      </c>
      <c r="L24" s="15">
        <f t="shared" si="1"/>
        <v>172829</v>
      </c>
    </row>
    <row r="25" spans="1:12" ht="15" hidden="1">
      <c r="A25" s="3"/>
      <c r="B25" s="16"/>
      <c r="C25" s="14"/>
      <c r="D25" s="14"/>
      <c r="E25" s="17">
        <f>+C25+D25</f>
        <v>0</v>
      </c>
      <c r="F25" s="17"/>
      <c r="G25" s="17"/>
      <c r="H25" s="15">
        <f t="shared" si="0"/>
        <v>0</v>
      </c>
      <c r="I25" s="17">
        <f>+G25+H25</f>
        <v>0</v>
      </c>
      <c r="J25" s="17"/>
      <c r="K25" s="17"/>
      <c r="L25" s="15">
        <f t="shared" si="1"/>
        <v>0</v>
      </c>
    </row>
    <row r="26" spans="1:12" ht="15" hidden="1">
      <c r="A26" s="3"/>
      <c r="B26" s="20"/>
      <c r="C26" s="14"/>
      <c r="D26" s="14"/>
      <c r="E26" s="17">
        <f>+C26+D26</f>
        <v>0</v>
      </c>
      <c r="F26" s="17"/>
      <c r="G26" s="17"/>
      <c r="H26" s="15">
        <f t="shared" si="0"/>
        <v>0</v>
      </c>
      <c r="I26" s="17">
        <f>+G26+H26</f>
        <v>0</v>
      </c>
      <c r="J26" s="17"/>
      <c r="K26" s="17"/>
      <c r="L26" s="15">
        <f t="shared" si="1"/>
        <v>0</v>
      </c>
    </row>
    <row r="27" spans="1:12" ht="30">
      <c r="A27" s="5" t="s">
        <v>1</v>
      </c>
      <c r="B27" s="21" t="s">
        <v>82</v>
      </c>
      <c r="C27" s="17">
        <v>67680</v>
      </c>
      <c r="D27" s="17">
        <v>26683</v>
      </c>
      <c r="E27" s="17">
        <f>+C27+D27</f>
        <v>94363</v>
      </c>
      <c r="F27" s="17"/>
      <c r="G27" s="17"/>
      <c r="H27" s="15">
        <f t="shared" si="0"/>
        <v>94363</v>
      </c>
      <c r="I27" s="17">
        <v>117643</v>
      </c>
      <c r="J27" s="17"/>
      <c r="K27" s="17"/>
      <c r="L27" s="15">
        <f t="shared" si="1"/>
        <v>117643</v>
      </c>
    </row>
    <row r="28" spans="1:12" ht="30">
      <c r="A28" s="5" t="s">
        <v>2</v>
      </c>
      <c r="B28" s="21" t="s">
        <v>86</v>
      </c>
      <c r="C28" s="17">
        <v>25256</v>
      </c>
      <c r="D28" s="17">
        <v>1105</v>
      </c>
      <c r="E28" s="17">
        <f>+C28+D28</f>
        <v>26361</v>
      </c>
      <c r="F28" s="17"/>
      <c r="G28" s="17"/>
      <c r="H28" s="15">
        <f t="shared" si="0"/>
        <v>26361</v>
      </c>
      <c r="I28" s="17">
        <v>30404</v>
      </c>
      <c r="J28" s="17"/>
      <c r="K28" s="17"/>
      <c r="L28" s="15">
        <f t="shared" si="1"/>
        <v>30404</v>
      </c>
    </row>
    <row r="29" spans="1:12" ht="15">
      <c r="A29" s="5" t="s">
        <v>3</v>
      </c>
      <c r="B29" s="16" t="s">
        <v>87</v>
      </c>
      <c r="C29" s="17">
        <v>13960</v>
      </c>
      <c r="D29" s="17">
        <v>2917</v>
      </c>
      <c r="E29" s="17">
        <f>+C29+D29</f>
        <v>16877</v>
      </c>
      <c r="F29" s="17"/>
      <c r="G29" s="17"/>
      <c r="H29" s="15">
        <f t="shared" si="0"/>
        <v>16877</v>
      </c>
      <c r="I29" s="17">
        <v>24782</v>
      </c>
      <c r="J29" s="17"/>
      <c r="K29" s="17"/>
      <c r="L29" s="15">
        <f t="shared" si="1"/>
        <v>24782</v>
      </c>
    </row>
    <row r="30" spans="1:12" ht="15" hidden="1">
      <c r="A30" s="5"/>
      <c r="B30" s="16"/>
      <c r="C30" s="17"/>
      <c r="D30" s="17"/>
      <c r="E30" s="17">
        <f>+C30+D30</f>
        <v>0</v>
      </c>
      <c r="F30" s="17"/>
      <c r="G30" s="17"/>
      <c r="H30" s="15">
        <f t="shared" si="0"/>
        <v>0</v>
      </c>
      <c r="I30" s="17">
        <f>+G30+H30</f>
        <v>0</v>
      </c>
      <c r="J30" s="17"/>
      <c r="K30" s="17"/>
      <c r="L30" s="15">
        <f t="shared" si="1"/>
        <v>0</v>
      </c>
    </row>
    <row r="31" spans="1:12" ht="14.25">
      <c r="A31" s="1" t="s">
        <v>15</v>
      </c>
      <c r="B31" s="13" t="s">
        <v>16</v>
      </c>
      <c r="C31" s="14">
        <f>+SUM(C32:C45)</f>
        <v>620478</v>
      </c>
      <c r="D31" s="14">
        <f>+SUM(D32:D45)</f>
        <v>40684</v>
      </c>
      <c r="E31" s="14">
        <f>+C31+D31</f>
        <v>661162</v>
      </c>
      <c r="F31" s="14">
        <f>+SUM(F32:F45)</f>
        <v>277790</v>
      </c>
      <c r="G31" s="14">
        <f>+SUM(G32:G45)</f>
        <v>20000</v>
      </c>
      <c r="H31" s="15">
        <f t="shared" si="0"/>
        <v>958952</v>
      </c>
      <c r="I31" s="14">
        <f>+SUM(I32:I45)</f>
        <v>676328</v>
      </c>
      <c r="J31" s="14">
        <f>+SUM(J32:J45)</f>
        <v>246000</v>
      </c>
      <c r="K31" s="14">
        <f>+SUM(K32:K45)</f>
        <v>19500</v>
      </c>
      <c r="L31" s="15">
        <f t="shared" si="1"/>
        <v>941828</v>
      </c>
    </row>
    <row r="32" spans="1:12" ht="15">
      <c r="A32" s="3" t="s">
        <v>1</v>
      </c>
      <c r="B32" s="16" t="s">
        <v>58</v>
      </c>
      <c r="C32" s="17">
        <v>290430</v>
      </c>
      <c r="D32" s="17">
        <v>151</v>
      </c>
      <c r="E32" s="17">
        <f>+C32+D32</f>
        <v>290581</v>
      </c>
      <c r="F32" s="17"/>
      <c r="G32" s="17">
        <v>10000</v>
      </c>
      <c r="H32" s="15">
        <f t="shared" si="0"/>
        <v>300581</v>
      </c>
      <c r="I32" s="17">
        <v>296235</v>
      </c>
      <c r="J32" s="17"/>
      <c r="K32" s="17">
        <v>10000</v>
      </c>
      <c r="L32" s="15">
        <f t="shared" si="1"/>
        <v>306235</v>
      </c>
    </row>
    <row r="33" spans="1:12" ht="30">
      <c r="A33" s="3" t="s">
        <v>2</v>
      </c>
      <c r="B33" s="16" t="s">
        <v>59</v>
      </c>
      <c r="C33" s="17">
        <v>310800</v>
      </c>
      <c r="D33" s="17">
        <v>33326</v>
      </c>
      <c r="E33" s="17">
        <f>+C33+D33</f>
        <v>344126</v>
      </c>
      <c r="F33" s="17"/>
      <c r="G33" s="17"/>
      <c r="H33" s="15">
        <f t="shared" si="0"/>
        <v>344126</v>
      </c>
      <c r="I33" s="17">
        <v>342819</v>
      </c>
      <c r="J33" s="17"/>
      <c r="K33" s="17"/>
      <c r="L33" s="15">
        <f t="shared" si="1"/>
        <v>342819</v>
      </c>
    </row>
    <row r="34" spans="1:12" ht="15">
      <c r="A34" s="3" t="s">
        <v>3</v>
      </c>
      <c r="B34" s="16" t="s">
        <v>17</v>
      </c>
      <c r="C34" s="17"/>
      <c r="D34" s="17"/>
      <c r="E34" s="17">
        <f>+C34+D34</f>
        <v>0</v>
      </c>
      <c r="F34" s="17">
        <v>266790</v>
      </c>
      <c r="G34" s="17"/>
      <c r="H34" s="15">
        <f t="shared" si="0"/>
        <v>266790</v>
      </c>
      <c r="I34" s="17"/>
      <c r="J34" s="17">
        <v>238500</v>
      </c>
      <c r="K34" s="17"/>
      <c r="L34" s="15">
        <f t="shared" si="1"/>
        <v>238500</v>
      </c>
    </row>
    <row r="35" spans="1:12" ht="15">
      <c r="A35" s="3" t="s">
        <v>10</v>
      </c>
      <c r="B35" s="16" t="s">
        <v>88</v>
      </c>
      <c r="C35" s="17"/>
      <c r="D35" s="17">
        <v>1188</v>
      </c>
      <c r="E35" s="17">
        <f>+C35+D35</f>
        <v>1188</v>
      </c>
      <c r="F35" s="17">
        <v>3000</v>
      </c>
      <c r="G35" s="17"/>
      <c r="H35" s="15">
        <f t="shared" si="0"/>
        <v>4188</v>
      </c>
      <c r="I35" s="17">
        <v>1863</v>
      </c>
      <c r="J35" s="17"/>
      <c r="K35" s="17"/>
      <c r="L35" s="15">
        <f t="shared" si="1"/>
        <v>1863</v>
      </c>
    </row>
    <row r="36" spans="1:12" ht="30">
      <c r="A36" s="3" t="s">
        <v>11</v>
      </c>
      <c r="B36" s="18" t="s">
        <v>50</v>
      </c>
      <c r="C36" s="17"/>
      <c r="D36" s="17"/>
      <c r="E36" s="17">
        <f>+C36+D36</f>
        <v>0</v>
      </c>
      <c r="F36" s="17">
        <v>7500</v>
      </c>
      <c r="G36" s="17"/>
      <c r="H36" s="15">
        <f t="shared" si="0"/>
        <v>7500</v>
      </c>
      <c r="I36" s="17"/>
      <c r="J36" s="17">
        <v>7500</v>
      </c>
      <c r="K36" s="17"/>
      <c r="L36" s="15">
        <f t="shared" si="1"/>
        <v>7500</v>
      </c>
    </row>
    <row r="37" spans="1:12" ht="15" hidden="1">
      <c r="A37" s="3"/>
      <c r="B37" s="16"/>
      <c r="C37" s="17"/>
      <c r="D37" s="17"/>
      <c r="E37" s="17">
        <f>+C37+D37</f>
        <v>0</v>
      </c>
      <c r="F37" s="17"/>
      <c r="G37" s="17"/>
      <c r="H37" s="15">
        <f t="shared" si="0"/>
        <v>0</v>
      </c>
      <c r="I37" s="17"/>
      <c r="J37" s="17"/>
      <c r="K37" s="17"/>
      <c r="L37" s="15">
        <f t="shared" si="1"/>
        <v>0</v>
      </c>
    </row>
    <row r="38" spans="1:12" ht="15" hidden="1">
      <c r="A38" s="3"/>
      <c r="B38" s="16"/>
      <c r="C38" s="17"/>
      <c r="D38" s="17"/>
      <c r="E38" s="17">
        <f>+C38+D38</f>
        <v>0</v>
      </c>
      <c r="F38" s="17"/>
      <c r="G38" s="17"/>
      <c r="H38" s="15">
        <f t="shared" si="0"/>
        <v>0</v>
      </c>
      <c r="I38" s="17"/>
      <c r="J38" s="17"/>
      <c r="K38" s="17"/>
      <c r="L38" s="15">
        <f t="shared" si="1"/>
        <v>0</v>
      </c>
    </row>
    <row r="39" spans="1:12" ht="15">
      <c r="A39" s="3" t="s">
        <v>12</v>
      </c>
      <c r="B39" s="16" t="s">
        <v>52</v>
      </c>
      <c r="C39" s="17"/>
      <c r="D39" s="17"/>
      <c r="E39" s="17">
        <f>+C39+D39</f>
        <v>0</v>
      </c>
      <c r="F39" s="17">
        <v>500</v>
      </c>
      <c r="G39" s="17"/>
      <c r="H39" s="15">
        <f t="shared" si="0"/>
        <v>500</v>
      </c>
      <c r="I39" s="17">
        <v>21403</v>
      </c>
      <c r="J39" s="17"/>
      <c r="K39" s="17"/>
      <c r="L39" s="15">
        <f t="shared" si="1"/>
        <v>21403</v>
      </c>
    </row>
    <row r="40" spans="1:12" ht="15" hidden="1">
      <c r="A40" s="3"/>
      <c r="B40" s="16"/>
      <c r="C40" s="17"/>
      <c r="D40" s="17"/>
      <c r="E40" s="17">
        <f>+C40+D40</f>
        <v>0</v>
      </c>
      <c r="F40" s="22"/>
      <c r="G40" s="17"/>
      <c r="H40" s="15">
        <f t="shared" si="0"/>
        <v>0</v>
      </c>
      <c r="I40" s="17"/>
      <c r="J40" s="22"/>
      <c r="K40" s="17"/>
      <c r="L40" s="15">
        <f t="shared" si="1"/>
        <v>0</v>
      </c>
    </row>
    <row r="41" spans="1:12" ht="15" hidden="1">
      <c r="A41" s="3"/>
      <c r="B41" s="16"/>
      <c r="C41" s="17"/>
      <c r="D41" s="17"/>
      <c r="E41" s="17">
        <f>+C41+D41</f>
        <v>0</v>
      </c>
      <c r="F41" s="22"/>
      <c r="G41" s="17"/>
      <c r="H41" s="15">
        <f t="shared" si="0"/>
        <v>0</v>
      </c>
      <c r="I41" s="17"/>
      <c r="J41" s="22"/>
      <c r="K41" s="17"/>
      <c r="L41" s="15">
        <f t="shared" si="1"/>
        <v>0</v>
      </c>
    </row>
    <row r="42" spans="1:12" ht="15">
      <c r="A42" s="3" t="s">
        <v>18</v>
      </c>
      <c r="B42" s="16" t="s">
        <v>62</v>
      </c>
      <c r="C42" s="17">
        <v>19248</v>
      </c>
      <c r="D42" s="17">
        <v>6019</v>
      </c>
      <c r="E42" s="17">
        <f>+C42+D42</f>
        <v>25267</v>
      </c>
      <c r="F42" s="17"/>
      <c r="G42" s="17">
        <v>10000</v>
      </c>
      <c r="H42" s="15">
        <f t="shared" si="0"/>
        <v>35267</v>
      </c>
      <c r="I42" s="17">
        <v>14008</v>
      </c>
      <c r="J42" s="17"/>
      <c r="K42" s="17">
        <v>9500</v>
      </c>
      <c r="L42" s="15">
        <f t="shared" si="1"/>
        <v>23508</v>
      </c>
    </row>
    <row r="43" spans="1:12" ht="15" hidden="1">
      <c r="A43" s="3"/>
      <c r="B43" s="16"/>
      <c r="C43" s="17"/>
      <c r="D43" s="17"/>
      <c r="E43" s="17">
        <f>+C43+D43</f>
        <v>0</v>
      </c>
      <c r="F43" s="17"/>
      <c r="G43" s="17"/>
      <c r="H43" s="15">
        <f t="shared" si="0"/>
        <v>0</v>
      </c>
      <c r="I43" s="17">
        <f>+G43+H43</f>
        <v>0</v>
      </c>
      <c r="J43" s="17"/>
      <c r="K43" s="17"/>
      <c r="L43" s="15">
        <f t="shared" si="1"/>
        <v>0</v>
      </c>
    </row>
    <row r="44" spans="1:12" ht="15" hidden="1">
      <c r="A44" s="3"/>
      <c r="B44" s="16"/>
      <c r="C44" s="17"/>
      <c r="D44" s="17"/>
      <c r="E44" s="17">
        <f>+C44+D44</f>
        <v>0</v>
      </c>
      <c r="F44" s="17"/>
      <c r="G44" s="17"/>
      <c r="H44" s="15">
        <f t="shared" si="0"/>
        <v>0</v>
      </c>
      <c r="I44" s="17">
        <f>+G44+H44</f>
        <v>0</v>
      </c>
      <c r="J44" s="17"/>
      <c r="K44" s="17"/>
      <c r="L44" s="15">
        <f t="shared" si="1"/>
        <v>0</v>
      </c>
    </row>
    <row r="45" spans="1:12" ht="15" hidden="1">
      <c r="A45" s="3"/>
      <c r="B45" s="16"/>
      <c r="C45" s="17"/>
      <c r="D45" s="17"/>
      <c r="E45" s="17">
        <f>+C45+D45</f>
        <v>0</v>
      </c>
      <c r="F45" s="17"/>
      <c r="G45" s="17"/>
      <c r="H45" s="15">
        <f t="shared" si="0"/>
        <v>0</v>
      </c>
      <c r="I45" s="17">
        <f>+G45+H45</f>
        <v>0</v>
      </c>
      <c r="J45" s="17"/>
      <c r="K45" s="17"/>
      <c r="L45" s="15">
        <f t="shared" si="1"/>
        <v>0</v>
      </c>
    </row>
    <row r="46" spans="1:12" ht="15">
      <c r="A46" s="1" t="s">
        <v>19</v>
      </c>
      <c r="B46" s="13" t="s">
        <v>20</v>
      </c>
      <c r="C46" s="14">
        <f>+SUM(C47:C55)</f>
        <v>0</v>
      </c>
      <c r="D46" s="14">
        <f>+SUM(D47:D55)</f>
        <v>0</v>
      </c>
      <c r="E46" s="17">
        <f>+C46+D46</f>
        <v>0</v>
      </c>
      <c r="F46" s="14">
        <f>+SUM(F47:F55)</f>
        <v>1073752</v>
      </c>
      <c r="G46" s="14">
        <f>+SUM(G47:G55)</f>
        <v>0</v>
      </c>
      <c r="H46" s="15">
        <f t="shared" si="0"/>
        <v>1073752</v>
      </c>
      <c r="I46" s="17"/>
      <c r="J46" s="14">
        <f>+SUM(J47:J55)</f>
        <v>1181449</v>
      </c>
      <c r="K46" s="14">
        <f>+SUM(K47:K55)</f>
        <v>0</v>
      </c>
      <c r="L46" s="15">
        <f t="shared" si="1"/>
        <v>1181449</v>
      </c>
    </row>
    <row r="47" spans="1:12" ht="15">
      <c r="A47" s="3" t="s">
        <v>1</v>
      </c>
      <c r="B47" s="18" t="s">
        <v>55</v>
      </c>
      <c r="C47" s="17"/>
      <c r="D47" s="17"/>
      <c r="E47" s="17">
        <f>+C47+D47</f>
        <v>0</v>
      </c>
      <c r="F47" s="17">
        <v>152378</v>
      </c>
      <c r="G47" s="17"/>
      <c r="H47" s="15">
        <f t="shared" si="0"/>
        <v>152378</v>
      </c>
      <c r="I47" s="17"/>
      <c r="J47" s="17">
        <v>66000</v>
      </c>
      <c r="K47" s="17"/>
      <c r="L47" s="15">
        <f t="shared" si="1"/>
        <v>66000</v>
      </c>
    </row>
    <row r="48" spans="1:12" ht="15">
      <c r="A48" s="3" t="s">
        <v>2</v>
      </c>
      <c r="B48" s="16" t="s">
        <v>21</v>
      </c>
      <c r="C48" s="17"/>
      <c r="D48" s="17"/>
      <c r="E48" s="17">
        <f>+C48+D48</f>
        <v>0</v>
      </c>
      <c r="F48" s="17">
        <v>171230</v>
      </c>
      <c r="G48" s="17"/>
      <c r="H48" s="15">
        <f t="shared" si="0"/>
        <v>171230</v>
      </c>
      <c r="I48" s="17"/>
      <c r="J48" s="17">
        <v>143500</v>
      </c>
      <c r="K48" s="17"/>
      <c r="L48" s="15">
        <f t="shared" si="1"/>
        <v>143500</v>
      </c>
    </row>
    <row r="49" spans="1:12" ht="15">
      <c r="A49" s="3" t="s">
        <v>3</v>
      </c>
      <c r="B49" s="16" t="s">
        <v>93</v>
      </c>
      <c r="C49" s="17"/>
      <c r="D49" s="17"/>
      <c r="E49" s="17">
        <f>+C49+D49</f>
        <v>0</v>
      </c>
      <c r="F49" s="17">
        <v>10000</v>
      </c>
      <c r="G49" s="17"/>
      <c r="H49" s="15">
        <f t="shared" si="0"/>
        <v>10000</v>
      </c>
      <c r="I49" s="17"/>
      <c r="J49" s="17">
        <v>5000</v>
      </c>
      <c r="K49" s="17"/>
      <c r="L49" s="15">
        <f t="shared" si="1"/>
        <v>5000</v>
      </c>
    </row>
    <row r="50" spans="1:12" ht="15" hidden="1">
      <c r="A50" s="3"/>
      <c r="B50" s="16"/>
      <c r="C50" s="17"/>
      <c r="D50" s="17"/>
      <c r="E50" s="17">
        <f>+C50+D50</f>
        <v>0</v>
      </c>
      <c r="F50" s="22"/>
      <c r="G50" s="17"/>
      <c r="H50" s="15">
        <f t="shared" si="0"/>
        <v>0</v>
      </c>
      <c r="I50" s="17"/>
      <c r="J50" s="22"/>
      <c r="K50" s="17"/>
      <c r="L50" s="15">
        <f t="shared" si="1"/>
        <v>0</v>
      </c>
    </row>
    <row r="51" spans="1:12" ht="15">
      <c r="A51" s="3" t="s">
        <v>10</v>
      </c>
      <c r="B51" s="16" t="s">
        <v>44</v>
      </c>
      <c r="C51" s="17"/>
      <c r="D51" s="17"/>
      <c r="E51" s="17">
        <f>+C51+D51</f>
        <v>0</v>
      </c>
      <c r="F51" s="17">
        <v>107575</v>
      </c>
      <c r="G51" s="17"/>
      <c r="H51" s="15">
        <f t="shared" si="0"/>
        <v>107575</v>
      </c>
      <c r="I51" s="17"/>
      <c r="J51" s="17">
        <v>65300</v>
      </c>
      <c r="K51" s="17"/>
      <c r="L51" s="15">
        <f t="shared" si="1"/>
        <v>65300</v>
      </c>
    </row>
    <row r="52" spans="1:12" ht="15">
      <c r="A52" s="3" t="s">
        <v>11</v>
      </c>
      <c r="B52" s="16" t="s">
        <v>22</v>
      </c>
      <c r="C52" s="17"/>
      <c r="D52" s="17"/>
      <c r="E52" s="17">
        <f>+C52+D52</f>
        <v>0</v>
      </c>
      <c r="F52" s="17">
        <v>255000</v>
      </c>
      <c r="G52" s="17"/>
      <c r="H52" s="15">
        <f t="shared" si="0"/>
        <v>255000</v>
      </c>
      <c r="I52" s="17"/>
      <c r="J52" s="17">
        <v>288209</v>
      </c>
      <c r="K52" s="17"/>
      <c r="L52" s="15">
        <f t="shared" si="1"/>
        <v>288209</v>
      </c>
    </row>
    <row r="53" spans="1:12" ht="15">
      <c r="A53" s="3" t="s">
        <v>12</v>
      </c>
      <c r="B53" s="16" t="s">
        <v>89</v>
      </c>
      <c r="C53" s="17"/>
      <c r="D53" s="17"/>
      <c r="E53" s="17">
        <f>+C53+D53</f>
        <v>0</v>
      </c>
      <c r="F53" s="17">
        <v>246166</v>
      </c>
      <c r="G53" s="22"/>
      <c r="H53" s="15">
        <f t="shared" si="0"/>
        <v>246166</v>
      </c>
      <c r="I53" s="17"/>
      <c r="J53" s="17">
        <v>135100</v>
      </c>
      <c r="K53" s="22"/>
      <c r="L53" s="15">
        <f t="shared" si="1"/>
        <v>135100</v>
      </c>
    </row>
    <row r="54" spans="1:12" ht="15" hidden="1">
      <c r="A54" s="3"/>
      <c r="B54" s="18"/>
      <c r="C54" s="17"/>
      <c r="D54" s="17"/>
      <c r="E54" s="17">
        <f>+C54+D54</f>
        <v>0</v>
      </c>
      <c r="F54" s="22"/>
      <c r="G54" s="17"/>
      <c r="H54" s="15">
        <f t="shared" si="0"/>
        <v>0</v>
      </c>
      <c r="I54" s="17"/>
      <c r="J54" s="22"/>
      <c r="K54" s="17"/>
      <c r="L54" s="15">
        <f t="shared" si="1"/>
        <v>0</v>
      </c>
    </row>
    <row r="55" spans="1:12" ht="15">
      <c r="A55" s="3" t="s">
        <v>18</v>
      </c>
      <c r="B55" s="18" t="s">
        <v>54</v>
      </c>
      <c r="C55" s="17"/>
      <c r="D55" s="17"/>
      <c r="E55" s="17">
        <f>+C55+D55</f>
        <v>0</v>
      </c>
      <c r="F55" s="17">
        <v>131403</v>
      </c>
      <c r="G55" s="17"/>
      <c r="H55" s="15">
        <f t="shared" si="0"/>
        <v>131403</v>
      </c>
      <c r="I55" s="17"/>
      <c r="J55" s="17">
        <v>478340</v>
      </c>
      <c r="K55" s="17"/>
      <c r="L55" s="15">
        <f t="shared" si="1"/>
        <v>478340</v>
      </c>
    </row>
    <row r="56" spans="1:12" ht="18" customHeight="1">
      <c r="A56" s="1" t="s">
        <v>23</v>
      </c>
      <c r="B56" s="13" t="s">
        <v>24</v>
      </c>
      <c r="C56" s="14">
        <f>+SUM(C57:C63)</f>
        <v>191160</v>
      </c>
      <c r="D56" s="14">
        <f>+SUM(D57:D63)</f>
        <v>992</v>
      </c>
      <c r="E56" s="14">
        <f>+C56+D56</f>
        <v>192152</v>
      </c>
      <c r="F56" s="14">
        <f>+SUM(F57:F63)</f>
        <v>258918</v>
      </c>
      <c r="G56" s="14">
        <f>+SUM(G57:G63)</f>
        <v>37290</v>
      </c>
      <c r="H56" s="15">
        <f t="shared" si="0"/>
        <v>488360</v>
      </c>
      <c r="I56" s="14">
        <f>+SUM(I57:I63)</f>
        <v>199307</v>
      </c>
      <c r="J56" s="14">
        <f>+SUM(J57:J63)</f>
        <v>185400</v>
      </c>
      <c r="K56" s="14">
        <f>+SUM(K57:K63)</f>
        <v>0</v>
      </c>
      <c r="L56" s="15">
        <f t="shared" si="1"/>
        <v>384707</v>
      </c>
    </row>
    <row r="57" spans="1:12" ht="15">
      <c r="A57" s="3" t="s">
        <v>1</v>
      </c>
      <c r="B57" s="16" t="s">
        <v>25</v>
      </c>
      <c r="C57" s="17">
        <v>191160</v>
      </c>
      <c r="D57" s="17"/>
      <c r="E57" s="17">
        <f>+C57+D57</f>
        <v>191160</v>
      </c>
      <c r="F57" s="17"/>
      <c r="G57" s="17">
        <v>37290</v>
      </c>
      <c r="H57" s="15">
        <f t="shared" si="0"/>
        <v>228450</v>
      </c>
      <c r="I57" s="17">
        <v>197100</v>
      </c>
      <c r="J57" s="17"/>
      <c r="K57" s="17"/>
      <c r="L57" s="15">
        <f t="shared" si="1"/>
        <v>197100</v>
      </c>
    </row>
    <row r="58" spans="1:12" ht="15" hidden="1">
      <c r="A58" s="3"/>
      <c r="B58" s="16"/>
      <c r="C58" s="17"/>
      <c r="D58" s="17"/>
      <c r="E58" s="17">
        <f>+C58+D58</f>
        <v>0</v>
      </c>
      <c r="F58" s="17"/>
      <c r="G58" s="17"/>
      <c r="H58" s="15">
        <f t="shared" si="0"/>
        <v>0</v>
      </c>
      <c r="I58" s="17"/>
      <c r="J58" s="17"/>
      <c r="K58" s="17"/>
      <c r="L58" s="15">
        <f t="shared" si="1"/>
        <v>0</v>
      </c>
    </row>
    <row r="59" spans="1:12" ht="15">
      <c r="A59" s="3" t="s">
        <v>2</v>
      </c>
      <c r="B59" s="16" t="s">
        <v>60</v>
      </c>
      <c r="C59" s="17"/>
      <c r="D59" s="17">
        <v>992</v>
      </c>
      <c r="E59" s="17">
        <f>+C59+D59</f>
        <v>992</v>
      </c>
      <c r="F59" s="17">
        <v>147148</v>
      </c>
      <c r="G59" s="17"/>
      <c r="H59" s="15">
        <f t="shared" si="0"/>
        <v>148140</v>
      </c>
      <c r="I59" s="17">
        <v>2207</v>
      </c>
      <c r="J59" s="17">
        <v>86700</v>
      </c>
      <c r="K59" s="17"/>
      <c r="L59" s="15">
        <f t="shared" si="1"/>
        <v>88907</v>
      </c>
    </row>
    <row r="60" spans="1:12" ht="15">
      <c r="A60" s="3" t="s">
        <v>3</v>
      </c>
      <c r="B60" s="16" t="s">
        <v>26</v>
      </c>
      <c r="C60" s="17"/>
      <c r="D60" s="17"/>
      <c r="E60" s="17">
        <f>+C60+D60</f>
        <v>0</v>
      </c>
      <c r="F60" s="17">
        <v>21120</v>
      </c>
      <c r="G60" s="17"/>
      <c r="H60" s="15">
        <f t="shared" si="0"/>
        <v>21120</v>
      </c>
      <c r="I60" s="17"/>
      <c r="J60" s="17">
        <v>10800</v>
      </c>
      <c r="K60" s="17"/>
      <c r="L60" s="15">
        <f t="shared" si="1"/>
        <v>10800</v>
      </c>
    </row>
    <row r="61" spans="1:12" ht="15">
      <c r="A61" s="3" t="s">
        <v>10</v>
      </c>
      <c r="B61" s="16" t="s">
        <v>27</v>
      </c>
      <c r="C61" s="17"/>
      <c r="D61" s="17"/>
      <c r="E61" s="17">
        <f>+C61+D61</f>
        <v>0</v>
      </c>
      <c r="F61" s="17">
        <v>20890</v>
      </c>
      <c r="G61" s="17"/>
      <c r="H61" s="15">
        <f t="shared" si="0"/>
        <v>20890</v>
      </c>
      <c r="I61" s="17"/>
      <c r="J61" s="17">
        <v>1000</v>
      </c>
      <c r="K61" s="17"/>
      <c r="L61" s="15">
        <f t="shared" si="1"/>
        <v>1000</v>
      </c>
    </row>
    <row r="62" spans="1:12" ht="15" hidden="1">
      <c r="A62" s="3"/>
      <c r="B62" s="16"/>
      <c r="C62" s="17"/>
      <c r="D62" s="17"/>
      <c r="E62" s="17">
        <f>+C62+D62</f>
        <v>0</v>
      </c>
      <c r="F62" s="17"/>
      <c r="G62" s="17"/>
      <c r="H62" s="15">
        <f t="shared" si="0"/>
        <v>0</v>
      </c>
      <c r="I62" s="17"/>
      <c r="J62" s="17"/>
      <c r="K62" s="17"/>
      <c r="L62" s="15">
        <f t="shared" si="1"/>
        <v>0</v>
      </c>
    </row>
    <row r="63" spans="1:12" ht="15">
      <c r="A63" s="3" t="s">
        <v>11</v>
      </c>
      <c r="B63" s="16" t="s">
        <v>28</v>
      </c>
      <c r="C63" s="17"/>
      <c r="D63" s="17"/>
      <c r="E63" s="17">
        <f>+C63+D63</f>
        <v>0</v>
      </c>
      <c r="F63" s="17">
        <v>69760</v>
      </c>
      <c r="G63" s="17"/>
      <c r="H63" s="15">
        <f t="shared" si="0"/>
        <v>69760</v>
      </c>
      <c r="I63" s="17"/>
      <c r="J63" s="17">
        <v>86900</v>
      </c>
      <c r="K63" s="17"/>
      <c r="L63" s="15">
        <f t="shared" si="1"/>
        <v>86900</v>
      </c>
    </row>
    <row r="64" spans="1:12" ht="16.5" customHeight="1">
      <c r="A64" s="1" t="s">
        <v>29</v>
      </c>
      <c r="B64" s="13" t="s">
        <v>30</v>
      </c>
      <c r="C64" s="14">
        <f>+SUM(C65:C72)</f>
        <v>0</v>
      </c>
      <c r="D64" s="14">
        <f>+SUM(D65:D72)</f>
        <v>0</v>
      </c>
      <c r="E64" s="17">
        <f>+C64+D64</f>
        <v>0</v>
      </c>
      <c r="F64" s="14">
        <f>+SUM(F65:F70)</f>
        <v>800688</v>
      </c>
      <c r="G64" s="14">
        <f>+SUM(G65:G72)</f>
        <v>0</v>
      </c>
      <c r="H64" s="15">
        <f t="shared" si="0"/>
        <v>800688</v>
      </c>
      <c r="I64" s="17"/>
      <c r="J64" s="14">
        <f>+SUM(J65:J70)</f>
        <v>639800</v>
      </c>
      <c r="K64" s="14">
        <f>+SUM(K65:K72)</f>
        <v>0</v>
      </c>
      <c r="L64" s="15">
        <f t="shared" si="1"/>
        <v>639800</v>
      </c>
    </row>
    <row r="65" spans="1:12" ht="15" customHeight="1" hidden="1">
      <c r="A65" s="3"/>
      <c r="B65" s="18"/>
      <c r="C65" s="17"/>
      <c r="D65" s="17"/>
      <c r="E65" s="17">
        <f>+C65+D65</f>
        <v>0</v>
      </c>
      <c r="F65" s="22"/>
      <c r="G65" s="17"/>
      <c r="H65" s="15">
        <f t="shared" si="0"/>
        <v>0</v>
      </c>
      <c r="I65" s="17">
        <f>+G65+H65</f>
        <v>0</v>
      </c>
      <c r="J65" s="22"/>
      <c r="K65" s="17"/>
      <c r="L65" s="15">
        <f t="shared" si="1"/>
        <v>0</v>
      </c>
    </row>
    <row r="66" spans="1:12" ht="15">
      <c r="A66" s="3" t="s">
        <v>1</v>
      </c>
      <c r="B66" s="16" t="s">
        <v>90</v>
      </c>
      <c r="C66" s="17"/>
      <c r="D66" s="17"/>
      <c r="E66" s="17">
        <f>+C66+D66</f>
        <v>0</v>
      </c>
      <c r="F66" s="17">
        <v>285882</v>
      </c>
      <c r="G66" s="17"/>
      <c r="H66" s="15">
        <f t="shared" si="0"/>
        <v>285882</v>
      </c>
      <c r="I66" s="17"/>
      <c r="J66" s="17">
        <v>227600</v>
      </c>
      <c r="K66" s="17"/>
      <c r="L66" s="15">
        <f t="shared" si="1"/>
        <v>227600</v>
      </c>
    </row>
    <row r="67" spans="1:12" ht="15">
      <c r="A67" s="3" t="s">
        <v>2</v>
      </c>
      <c r="B67" s="16" t="s">
        <v>31</v>
      </c>
      <c r="C67" s="17"/>
      <c r="D67" s="17"/>
      <c r="E67" s="17">
        <f>+C67+D67</f>
        <v>0</v>
      </c>
      <c r="F67" s="17">
        <v>510806</v>
      </c>
      <c r="G67" s="17"/>
      <c r="H67" s="15">
        <f t="shared" si="0"/>
        <v>510806</v>
      </c>
      <c r="I67" s="17"/>
      <c r="J67" s="17">
        <v>408200</v>
      </c>
      <c r="K67" s="17"/>
      <c r="L67" s="15">
        <f t="shared" si="1"/>
        <v>408200</v>
      </c>
    </row>
    <row r="68" spans="1:12" ht="15">
      <c r="A68" s="3" t="s">
        <v>3</v>
      </c>
      <c r="B68" s="16" t="s">
        <v>91</v>
      </c>
      <c r="C68" s="17"/>
      <c r="D68" s="17"/>
      <c r="E68" s="17">
        <f>+C68+D68</f>
        <v>0</v>
      </c>
      <c r="F68" s="17">
        <v>2000</v>
      </c>
      <c r="G68" s="17"/>
      <c r="H68" s="15">
        <f t="shared" si="0"/>
        <v>2000</v>
      </c>
      <c r="I68" s="17"/>
      <c r="J68" s="17">
        <v>2000</v>
      </c>
      <c r="K68" s="17"/>
      <c r="L68" s="15">
        <f t="shared" si="1"/>
        <v>2000</v>
      </c>
    </row>
    <row r="69" spans="1:12" ht="15">
      <c r="A69" s="3" t="s">
        <v>10</v>
      </c>
      <c r="B69" s="16" t="s">
        <v>92</v>
      </c>
      <c r="C69" s="17"/>
      <c r="D69" s="17"/>
      <c r="E69" s="17">
        <f>+C69+D69</f>
        <v>0</v>
      </c>
      <c r="F69" s="17">
        <v>2000</v>
      </c>
      <c r="G69" s="17"/>
      <c r="H69" s="15">
        <f t="shared" si="0"/>
        <v>2000</v>
      </c>
      <c r="I69" s="17"/>
      <c r="J69" s="17">
        <v>2000</v>
      </c>
      <c r="K69" s="17"/>
      <c r="L69" s="15">
        <f t="shared" si="1"/>
        <v>2000</v>
      </c>
    </row>
    <row r="70" spans="1:12" ht="15" hidden="1">
      <c r="A70" s="3"/>
      <c r="B70" s="16"/>
      <c r="C70" s="17"/>
      <c r="D70" s="17"/>
      <c r="E70" s="17">
        <f>+C70+D70</f>
        <v>0</v>
      </c>
      <c r="F70" s="17"/>
      <c r="G70" s="17"/>
      <c r="H70" s="15">
        <f>+E70+F70+G70</f>
        <v>0</v>
      </c>
      <c r="I70" s="17"/>
      <c r="J70" s="17"/>
      <c r="K70" s="17"/>
      <c r="L70" s="15">
        <f t="shared" si="1"/>
        <v>0</v>
      </c>
    </row>
    <row r="71" spans="1:12" ht="28.5">
      <c r="A71" s="6" t="s">
        <v>61</v>
      </c>
      <c r="B71" s="13" t="s">
        <v>69</v>
      </c>
      <c r="C71" s="17"/>
      <c r="D71" s="17"/>
      <c r="E71" s="17">
        <f>+C71+D71</f>
        <v>0</v>
      </c>
      <c r="F71" s="14">
        <v>50000</v>
      </c>
      <c r="G71" s="17"/>
      <c r="H71" s="15">
        <f t="shared" si="0"/>
        <v>50000</v>
      </c>
      <c r="I71" s="17"/>
      <c r="J71" s="14">
        <v>7000</v>
      </c>
      <c r="K71" s="17"/>
      <c r="L71" s="15">
        <f aca="true" t="shared" si="2" ref="L71:L76">+I71+J71+K71</f>
        <v>7000</v>
      </c>
    </row>
    <row r="72" spans="1:12" ht="15">
      <c r="A72" s="3" t="s">
        <v>1</v>
      </c>
      <c r="B72" s="16" t="s">
        <v>53</v>
      </c>
      <c r="C72" s="17"/>
      <c r="D72" s="17"/>
      <c r="E72" s="17">
        <f>+C72+D72</f>
        <v>0</v>
      </c>
      <c r="F72" s="17">
        <v>50000</v>
      </c>
      <c r="G72" s="17"/>
      <c r="H72" s="15">
        <f>+E72+F72+G72</f>
        <v>50000</v>
      </c>
      <c r="I72" s="17"/>
      <c r="J72" s="17">
        <v>7000</v>
      </c>
      <c r="K72" s="17"/>
      <c r="L72" s="15">
        <f t="shared" si="2"/>
        <v>7000</v>
      </c>
    </row>
    <row r="73" spans="1:12" ht="15" hidden="1">
      <c r="A73" s="3"/>
      <c r="B73" s="16"/>
      <c r="C73" s="17"/>
      <c r="D73" s="17"/>
      <c r="E73" s="17">
        <f>+C73+D73</f>
        <v>0</v>
      </c>
      <c r="F73" s="22"/>
      <c r="G73" s="17"/>
      <c r="H73" s="15">
        <f>+E73+F73+G73</f>
        <v>0</v>
      </c>
      <c r="I73" s="17">
        <f>+G73+H73</f>
        <v>0</v>
      </c>
      <c r="J73" s="22"/>
      <c r="K73" s="17"/>
      <c r="L73" s="15">
        <f t="shared" si="2"/>
        <v>0</v>
      </c>
    </row>
    <row r="74" spans="1:12" ht="15" hidden="1">
      <c r="A74" s="6"/>
      <c r="B74" s="13"/>
      <c r="C74" s="14"/>
      <c r="D74" s="14"/>
      <c r="E74" s="17">
        <f>+C74+D74</f>
        <v>0</v>
      </c>
      <c r="F74" s="23"/>
      <c r="G74" s="14"/>
      <c r="H74" s="15">
        <f>+E74+F74+G74</f>
        <v>0</v>
      </c>
      <c r="I74" s="17">
        <f>+G74+H74</f>
        <v>0</v>
      </c>
      <c r="J74" s="23"/>
      <c r="K74" s="14"/>
      <c r="L74" s="15">
        <f t="shared" si="2"/>
        <v>0</v>
      </c>
    </row>
    <row r="75" spans="1:12" ht="14.25">
      <c r="A75" s="2"/>
      <c r="B75" s="13" t="s">
        <v>32</v>
      </c>
      <c r="C75" s="14">
        <f>+C6+C12+C13+C24+C31+C46+C56+C64+C74</f>
        <v>4823010</v>
      </c>
      <c r="D75" s="14">
        <f>+D6+D12+D13+D24+D31+D46+D56+D64+D74</f>
        <v>841827</v>
      </c>
      <c r="E75" s="14">
        <f>+C75+D75</f>
        <v>5664837</v>
      </c>
      <c r="F75" s="14">
        <f>+F6+F12+F13+F24+F31+F46+F56+F64+F74+F72</f>
        <v>3413483</v>
      </c>
      <c r="G75" s="14">
        <f>+G6+G12+G13+G24+G31+G46+G56+G64+G74</f>
        <v>426406</v>
      </c>
      <c r="H75" s="15">
        <f>+E75+F75+G75</f>
        <v>9504726</v>
      </c>
      <c r="I75" s="14">
        <f>+I6+I12+I13+I24+I31+I46+I56+I64+I74+I72</f>
        <v>5672651</v>
      </c>
      <c r="J75" s="14">
        <f>+J6+J12+J13+J24+J31+J46+J56+J64+J74+J72</f>
        <v>3287108</v>
      </c>
      <c r="K75" s="14">
        <f>+K6+K12+K13+K24+K31+K46+K56+K64+K74</f>
        <v>387300</v>
      </c>
      <c r="L75" s="15">
        <f t="shared" si="2"/>
        <v>9347059</v>
      </c>
    </row>
    <row r="76" spans="8:12" ht="12.75">
      <c r="H76" t="s">
        <v>45</v>
      </c>
      <c r="L76" t="s">
        <v>45</v>
      </c>
    </row>
    <row r="77" ht="12.75">
      <c r="B77" s="4"/>
    </row>
  </sheetData>
  <sheetProtection/>
  <mergeCells count="4">
    <mergeCell ref="A4:A5"/>
    <mergeCell ref="E4:H4"/>
    <mergeCell ref="I4:L4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Karnobat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Gencheva</dc:creator>
  <cp:keywords/>
  <dc:description/>
  <cp:lastModifiedBy>hg432</cp:lastModifiedBy>
  <cp:lastPrinted>2017-02-10T08:07:36Z</cp:lastPrinted>
  <dcterms:created xsi:type="dcterms:W3CDTF">2004-01-21T09:28:52Z</dcterms:created>
  <dcterms:modified xsi:type="dcterms:W3CDTF">2017-02-10T08:08:27Z</dcterms:modified>
  <cp:category/>
  <cp:version/>
  <cp:contentType/>
  <cp:contentStatus/>
</cp:coreProperties>
</file>