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350" windowHeight="3345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<sst xmlns="http://schemas.openxmlformats.org/spreadsheetml/2006/main" count="138" uniqueCount="87">
  <si>
    <t>№</t>
  </si>
  <si>
    <t>1.</t>
  </si>
  <si>
    <t>2.</t>
  </si>
  <si>
    <t>3.</t>
  </si>
  <si>
    <t>І.</t>
  </si>
  <si>
    <t>Общински съвет</t>
  </si>
  <si>
    <t>ІІ.</t>
  </si>
  <si>
    <t>Отбрана и сигурност</t>
  </si>
  <si>
    <t>ІІІ.</t>
  </si>
  <si>
    <t>Образование</t>
  </si>
  <si>
    <t>ЦДГ и  ОДЗ</t>
  </si>
  <si>
    <t>4.</t>
  </si>
  <si>
    <t>5.</t>
  </si>
  <si>
    <t>6.</t>
  </si>
  <si>
    <t>ІV.</t>
  </si>
  <si>
    <t>Здравеопазване</t>
  </si>
  <si>
    <t>V.</t>
  </si>
  <si>
    <t>Домашен патронаж</t>
  </si>
  <si>
    <t>7.</t>
  </si>
  <si>
    <t>VІ.</t>
  </si>
  <si>
    <t>БКС</t>
  </si>
  <si>
    <t>Осветление на улици</t>
  </si>
  <si>
    <t>Чистота</t>
  </si>
  <si>
    <t>VІІ.</t>
  </si>
  <si>
    <t>Поч.дело,култура</t>
  </si>
  <si>
    <t>Читалища</t>
  </si>
  <si>
    <t>РТВ</t>
  </si>
  <si>
    <t>Обредни домове</t>
  </si>
  <si>
    <t>VІІІ</t>
  </si>
  <si>
    <t>Икон.дейн. и услуги</t>
  </si>
  <si>
    <t>Ремонт на пътища</t>
  </si>
  <si>
    <t>Всичко:</t>
  </si>
  <si>
    <t>държ.</t>
  </si>
  <si>
    <t>Др.дейн.за образование</t>
  </si>
  <si>
    <r>
      <t xml:space="preserve">  </t>
    </r>
    <r>
      <rPr>
        <b/>
        <sz val="10"/>
        <rFont val="Arial"/>
        <family val="2"/>
      </rPr>
      <t>Функции и дейности</t>
    </r>
  </si>
  <si>
    <t>местни</t>
  </si>
  <si>
    <t>Озеленяване</t>
  </si>
  <si>
    <t xml:space="preserve"> </t>
  </si>
  <si>
    <t>Общ.служби по избори</t>
  </si>
  <si>
    <t>общо</t>
  </si>
  <si>
    <t>Клубове на пенсионера инвалида и др.</t>
  </si>
  <si>
    <t>Детски ясли, детски кухни и яслени групи към ОДЗ</t>
  </si>
  <si>
    <t>Програми за врем. заетост</t>
  </si>
  <si>
    <t xml:space="preserve">Разходи за лихви  </t>
  </si>
  <si>
    <t>ВиК</t>
  </si>
  <si>
    <t>Подготвителна полудневна група</t>
  </si>
  <si>
    <t>дофин.</t>
  </si>
  <si>
    <t>Дом за възрастни с увреждания - с.Славянци</t>
  </si>
  <si>
    <t>Спорт за всички</t>
  </si>
  <si>
    <t>ІХ.</t>
  </si>
  <si>
    <t>Резерв</t>
  </si>
  <si>
    <t>Столове</t>
  </si>
  <si>
    <t>Др. програми и дейн.</t>
  </si>
  <si>
    <t>Дневен център за стари хора</t>
  </si>
  <si>
    <t>Приюти за безстопанствени животни</t>
  </si>
  <si>
    <t>Др.некласифицирани</t>
  </si>
  <si>
    <t>Управление на трансп.,съобщ.и др.</t>
  </si>
  <si>
    <t xml:space="preserve">  ПЛАН  2014 г.</t>
  </si>
  <si>
    <t>Здравни медиатори</t>
  </si>
  <si>
    <t xml:space="preserve">  ОТЧЕТ  2013 г.</t>
  </si>
  <si>
    <t>Разходи некласифицирани в другите функции</t>
  </si>
  <si>
    <t xml:space="preserve">  ПЛАН  2014 г. не</t>
  </si>
  <si>
    <t>РАЗХОДИ  НА  ОБЩИНА  СУНГУРЛАРЕ ПО  ФУНКЦИИ  И  ДЕЙНОСТИ  ЗА  2015 г.</t>
  </si>
  <si>
    <t xml:space="preserve">  ПЛАН  2015 г.</t>
  </si>
  <si>
    <t xml:space="preserve">     РАЗХОДИ  НА  ОБЩИНА  СУНГУРЛАРЕ  ЗА 2016 г.</t>
  </si>
  <si>
    <t xml:space="preserve">  ПЛАН  2016 г.</t>
  </si>
  <si>
    <t>преходен остатък</t>
  </si>
  <si>
    <t>държавни дейности</t>
  </si>
  <si>
    <t>местни дейности</t>
  </si>
  <si>
    <t>дофинансиране</t>
  </si>
  <si>
    <t>общо разходи</t>
  </si>
  <si>
    <t>Общи държавни служби</t>
  </si>
  <si>
    <t>Общинска администрация</t>
  </si>
  <si>
    <t>Общообразователни училища</t>
  </si>
  <si>
    <t>Професионални училища/паралелки/</t>
  </si>
  <si>
    <t>Извънучилищни дейности</t>
  </si>
  <si>
    <t>Здравни кабинети в детски градини и училища</t>
  </si>
  <si>
    <t>Др.дейности по здравеопазване</t>
  </si>
  <si>
    <t>Соц.осигуряване и грижи</t>
  </si>
  <si>
    <t>Дом за стари хора - с.Лозарево</t>
  </si>
  <si>
    <t>Др. служби и дейности</t>
  </si>
  <si>
    <t>Др.дейн.по благоустрояване</t>
  </si>
  <si>
    <t>Опазване околна среда</t>
  </si>
  <si>
    <t>Изграждане и ремонт тротоари и улици</t>
  </si>
  <si>
    <t>Др.дейности по културата</t>
  </si>
  <si>
    <t>Др.дейности по горско стопанство</t>
  </si>
  <si>
    <t>Др.дейн.по иконономиката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</si>
</sst>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"/>
    <numFmt numFmtId="181" formatCode="#,##0.00\ &quot;лв&quot;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Да&quot;;&quot;Да&quot;;&quot;Не&quot;"/>
    <numFmt numFmtId="188" formatCode="&quot;Истина&quot;;&quot; Истина &quot;;&quot; Неистина &quot;"/>
    <numFmt numFmtId="189" formatCode="&quot;Включено&quot;;&quot; Включено &quot;;&quot; Изключено &quot;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justify" vertical="top" wrapText="1"/>
    </xf>
    <xf numFmtId="0" fontId="0" fillId="0" borderId="0" xfId="0" applyAlignment="1">
      <alignment/>
    </xf>
    <xf numFmtId="0" fontId="0" fillId="33" borderId="11" xfId="0" applyFont="1" applyFill="1" applyBorder="1" applyAlignment="1">
      <alignment horizontal="justify" vertical="top" wrapText="1"/>
    </xf>
    <xf numFmtId="0" fontId="0" fillId="33" borderId="12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4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tabSelected="1" zoomScalePageLayoutView="0" workbookViewId="0" topLeftCell="A39">
      <selection activeCell="AC61" sqref="AC61"/>
    </sheetView>
  </sheetViews>
  <sheetFormatPr defaultColWidth="9.140625" defaultRowHeight="12.75"/>
  <cols>
    <col min="1" max="1" width="3.7109375" style="0" customWidth="1"/>
    <col min="2" max="2" width="47.00390625" style="0" customWidth="1"/>
    <col min="3" max="3" width="11.140625" style="0" hidden="1" customWidth="1"/>
    <col min="4" max="4" width="9.7109375" style="0" hidden="1" customWidth="1"/>
    <col min="5" max="5" width="8.7109375" style="0" hidden="1" customWidth="1"/>
    <col min="6" max="10" width="11.140625" style="0" hidden="1" customWidth="1"/>
    <col min="11" max="11" width="9.7109375" style="0" hidden="1" customWidth="1"/>
    <col min="12" max="12" width="9.28125" style="0" hidden="1" customWidth="1"/>
    <col min="13" max="13" width="9.57421875" style="0" hidden="1" customWidth="1"/>
    <col min="14" max="14" width="10.421875" style="0" hidden="1" customWidth="1"/>
    <col min="15" max="15" width="9.7109375" style="0" hidden="1" customWidth="1"/>
    <col min="16" max="16" width="0" style="0" hidden="1" customWidth="1"/>
    <col min="17" max="17" width="9.7109375" style="0" hidden="1" customWidth="1"/>
    <col min="18" max="18" width="11.421875" style="0" hidden="1" customWidth="1"/>
    <col min="19" max="19" width="9.7109375" style="0" hidden="1" customWidth="1"/>
    <col min="20" max="20" width="11.421875" style="0" hidden="1" customWidth="1"/>
    <col min="21" max="21" width="18.140625" style="0" customWidth="1"/>
    <col min="22" max="22" width="16.57421875" style="0" customWidth="1"/>
    <col min="23" max="23" width="16.7109375" style="0" customWidth="1"/>
    <col min="24" max="24" width="16.8515625" style="0" customWidth="1"/>
  </cols>
  <sheetData>
    <row r="1" spans="16:29" ht="12.75"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2:24" ht="12.75">
      <c r="B2" s="19" t="s">
        <v>64</v>
      </c>
      <c r="C2" s="19" t="s">
        <v>62</v>
      </c>
      <c r="P2" s="12"/>
      <c r="Q2" s="12"/>
      <c r="R2" s="12"/>
      <c r="T2" s="12"/>
      <c r="V2" s="12"/>
      <c r="W2" s="12"/>
      <c r="X2" s="12"/>
    </row>
    <row r="3" spans="3:22" ht="12.75"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4" s="1" customFormat="1" ht="18.75" customHeight="1">
      <c r="A4" s="22" t="s">
        <v>0</v>
      </c>
      <c r="B4" s="22" t="s">
        <v>34</v>
      </c>
      <c r="C4" s="25" t="s">
        <v>57</v>
      </c>
      <c r="D4" s="26"/>
      <c r="E4" s="26"/>
      <c r="F4" s="27"/>
      <c r="G4" s="25" t="s">
        <v>63</v>
      </c>
      <c r="H4" s="29"/>
      <c r="I4" s="29"/>
      <c r="J4" s="30"/>
      <c r="K4" s="25" t="s">
        <v>59</v>
      </c>
      <c r="L4" s="26"/>
      <c r="M4" s="26"/>
      <c r="N4" s="27"/>
      <c r="O4" s="25" t="s">
        <v>61</v>
      </c>
      <c r="P4" s="26"/>
      <c r="Q4" s="26"/>
      <c r="R4" s="27"/>
      <c r="S4" s="21">
        <v>2016</v>
      </c>
      <c r="T4" s="21">
        <v>2015</v>
      </c>
      <c r="U4" s="25" t="s">
        <v>65</v>
      </c>
      <c r="V4" s="29"/>
      <c r="W4" s="29"/>
      <c r="X4" s="30"/>
    </row>
    <row r="5" spans="1:24" s="1" customFormat="1" ht="16.5" customHeight="1">
      <c r="A5" s="23"/>
      <c r="B5" s="23"/>
      <c r="C5" s="20" t="s">
        <v>32</v>
      </c>
      <c r="D5" s="20" t="s">
        <v>35</v>
      </c>
      <c r="E5" s="20" t="s">
        <v>46</v>
      </c>
      <c r="F5" s="20" t="s">
        <v>39</v>
      </c>
      <c r="G5" s="20" t="s">
        <v>32</v>
      </c>
      <c r="H5" s="20" t="s">
        <v>35</v>
      </c>
      <c r="I5" s="20" t="s">
        <v>46</v>
      </c>
      <c r="J5" s="20" t="s">
        <v>39</v>
      </c>
      <c r="K5" s="20" t="s">
        <v>32</v>
      </c>
      <c r="L5" s="20" t="s">
        <v>35</v>
      </c>
      <c r="M5" s="20" t="s">
        <v>46</v>
      </c>
      <c r="N5" s="20" t="s">
        <v>39</v>
      </c>
      <c r="O5" s="20" t="s">
        <v>32</v>
      </c>
      <c r="P5" s="20" t="s">
        <v>35</v>
      </c>
      <c r="Q5" s="20" t="s">
        <v>46</v>
      </c>
      <c r="R5" s="20" t="s">
        <v>39</v>
      </c>
      <c r="S5" s="20" t="s">
        <v>32</v>
      </c>
      <c r="T5" s="20" t="s">
        <v>66</v>
      </c>
      <c r="U5" s="20" t="s">
        <v>67</v>
      </c>
      <c r="V5" s="20" t="s">
        <v>68</v>
      </c>
      <c r="W5" s="20" t="s">
        <v>69</v>
      </c>
      <c r="X5" s="20" t="s">
        <v>70</v>
      </c>
    </row>
    <row r="6" spans="1:24" s="1" customFormat="1" ht="12.75" customHeight="1">
      <c r="A6" s="2" t="s">
        <v>4</v>
      </c>
      <c r="B6" s="3" t="s">
        <v>71</v>
      </c>
      <c r="C6" s="4">
        <f>+C7+C8+C9+C10+C11</f>
        <v>662200</v>
      </c>
      <c r="D6" s="4">
        <f>+D7+D8+D9+D10+D11</f>
        <v>523777</v>
      </c>
      <c r="E6" s="4">
        <f>+E7+E8+E9+E10+E11</f>
        <v>300000</v>
      </c>
      <c r="F6" s="10">
        <f>+C6+D6+E6</f>
        <v>1485977</v>
      </c>
      <c r="G6" s="4">
        <f>+G7+G8+G9+G10+G11</f>
        <v>664933</v>
      </c>
      <c r="H6" s="4">
        <f>+H7+H8+H9+H10+H11</f>
        <v>469515</v>
      </c>
      <c r="I6" s="4">
        <f>+I7+I8+I9+I10+I11</f>
        <v>156000</v>
      </c>
      <c r="J6" s="10">
        <f>+G6+H6+I6</f>
        <v>1290448</v>
      </c>
      <c r="K6" s="4">
        <f>+K7+K8+K9+K10+K11</f>
        <v>0</v>
      </c>
      <c r="L6" s="4">
        <f>+L7+L8+L9+L10+L11</f>
        <v>0</v>
      </c>
      <c r="M6" s="4">
        <f>+M7+M8+M9+M10+M11</f>
        <v>0</v>
      </c>
      <c r="N6" s="10">
        <f>+K6+L6+M6</f>
        <v>0</v>
      </c>
      <c r="O6" s="4">
        <f>+O7+O8+O9+O10+O11</f>
        <v>662200</v>
      </c>
      <c r="P6" s="4">
        <f>+P7+P8+P9+P10+P11</f>
        <v>820000</v>
      </c>
      <c r="Q6" s="4">
        <f>+Q7+Q8+Q9+Q10+Q11</f>
        <v>338800</v>
      </c>
      <c r="R6" s="10">
        <f>+O6+P6+Q6</f>
        <v>1821000</v>
      </c>
      <c r="S6" s="4">
        <f>+S7+S8+S9+S10+S11</f>
        <v>630600</v>
      </c>
      <c r="T6" s="4">
        <f>+T7+T8+T9+T10+T11</f>
        <v>0</v>
      </c>
      <c r="U6" s="4">
        <f>+S6+T6</f>
        <v>630600</v>
      </c>
      <c r="V6" s="4">
        <f>+V7+V8+V9+V10+V11</f>
        <v>585360</v>
      </c>
      <c r="W6" s="4">
        <f>+W7+W8+W9+W10+W11</f>
        <v>358480</v>
      </c>
      <c r="X6" s="10">
        <f>+U6+V6+W6</f>
        <v>1574440</v>
      </c>
    </row>
    <row r="7" spans="1:24" s="1" customFormat="1" ht="12" customHeight="1" hidden="1">
      <c r="A7" s="5" t="s">
        <v>1</v>
      </c>
      <c r="B7" s="6" t="s">
        <v>38</v>
      </c>
      <c r="C7" s="7"/>
      <c r="D7" s="7"/>
      <c r="E7" s="7"/>
      <c r="F7" s="10">
        <f aca="true" t="shared" si="0" ref="F7:F70">+C7+D7+E7</f>
        <v>0</v>
      </c>
      <c r="G7" s="7"/>
      <c r="H7" s="7"/>
      <c r="I7" s="7"/>
      <c r="J7" s="10">
        <f aca="true" t="shared" si="1" ref="J7:J69">+G7+H7+I7</f>
        <v>0</v>
      </c>
      <c r="K7" s="7"/>
      <c r="L7" s="7"/>
      <c r="M7" s="7"/>
      <c r="N7" s="10">
        <f aca="true" t="shared" si="2" ref="N7:N73">+K7+L7+M7</f>
        <v>0</v>
      </c>
      <c r="O7" s="7"/>
      <c r="P7" s="7"/>
      <c r="Q7" s="7"/>
      <c r="R7" s="10">
        <f aca="true" t="shared" si="3" ref="R7:R75">+O7+P7+Q7</f>
        <v>0</v>
      </c>
      <c r="S7" s="7"/>
      <c r="T7" s="7"/>
      <c r="U7" s="7"/>
      <c r="V7" s="7"/>
      <c r="W7" s="7"/>
      <c r="X7" s="10">
        <f aca="true" t="shared" si="4" ref="X7:X71">+U7+V7+W7</f>
        <v>0</v>
      </c>
    </row>
    <row r="8" spans="1:24" s="1" customFormat="1" ht="12.75" customHeight="1">
      <c r="A8" s="5" t="s">
        <v>1</v>
      </c>
      <c r="B8" s="6" t="s">
        <v>72</v>
      </c>
      <c r="C8" s="7">
        <v>662200</v>
      </c>
      <c r="D8" s="7">
        <v>403777</v>
      </c>
      <c r="E8" s="7">
        <v>300000</v>
      </c>
      <c r="F8" s="10">
        <f t="shared" si="0"/>
        <v>1365977</v>
      </c>
      <c r="G8" s="7">
        <v>664933</v>
      </c>
      <c r="H8" s="7">
        <v>369515</v>
      </c>
      <c r="I8" s="7">
        <v>156000</v>
      </c>
      <c r="J8" s="10">
        <f t="shared" si="1"/>
        <v>1190448</v>
      </c>
      <c r="K8" s="7"/>
      <c r="L8" s="7"/>
      <c r="M8" s="7"/>
      <c r="N8" s="10">
        <f t="shared" si="2"/>
        <v>0</v>
      </c>
      <c r="O8" s="7">
        <v>662200</v>
      </c>
      <c r="P8" s="7">
        <v>700000</v>
      </c>
      <c r="Q8" s="7">
        <v>338800</v>
      </c>
      <c r="R8" s="10">
        <f t="shared" si="3"/>
        <v>1701000</v>
      </c>
      <c r="S8" s="7">
        <v>630600</v>
      </c>
      <c r="T8" s="7"/>
      <c r="U8" s="7">
        <f>+S8+T8</f>
        <v>630600</v>
      </c>
      <c r="V8" s="7">
        <v>460440</v>
      </c>
      <c r="W8" s="7">
        <v>358480</v>
      </c>
      <c r="X8" s="10">
        <f t="shared" si="4"/>
        <v>1449520</v>
      </c>
    </row>
    <row r="9" spans="1:24" s="1" customFormat="1" ht="13.5" customHeight="1" hidden="1">
      <c r="A9" s="5"/>
      <c r="B9" s="8"/>
      <c r="C9" s="9"/>
      <c r="D9" s="9"/>
      <c r="E9" s="9"/>
      <c r="F9" s="10">
        <f t="shared" si="0"/>
        <v>0</v>
      </c>
      <c r="G9" s="9"/>
      <c r="H9" s="9"/>
      <c r="I9" s="9"/>
      <c r="J9" s="10">
        <f t="shared" si="1"/>
        <v>0</v>
      </c>
      <c r="K9" s="9"/>
      <c r="L9" s="9"/>
      <c r="M9" s="9"/>
      <c r="N9" s="10">
        <f t="shared" si="2"/>
        <v>0</v>
      </c>
      <c r="O9" s="9"/>
      <c r="P9" s="9"/>
      <c r="Q9" s="9"/>
      <c r="R9" s="10">
        <f t="shared" si="3"/>
        <v>0</v>
      </c>
      <c r="S9" s="9"/>
      <c r="T9" s="9"/>
      <c r="U9" s="9"/>
      <c r="V9" s="9"/>
      <c r="W9" s="9"/>
      <c r="X9" s="10">
        <f t="shared" si="4"/>
        <v>0</v>
      </c>
    </row>
    <row r="10" spans="1:24" s="1" customFormat="1" ht="15" customHeight="1">
      <c r="A10" s="5" t="s">
        <v>2</v>
      </c>
      <c r="B10" s="6" t="s">
        <v>5</v>
      </c>
      <c r="C10" s="7"/>
      <c r="D10" s="7">
        <v>120000</v>
      </c>
      <c r="E10" s="7"/>
      <c r="F10" s="10">
        <f t="shared" si="0"/>
        <v>120000</v>
      </c>
      <c r="G10" s="7"/>
      <c r="H10" s="7">
        <v>100000</v>
      </c>
      <c r="I10" s="7"/>
      <c r="J10" s="10">
        <f t="shared" si="1"/>
        <v>100000</v>
      </c>
      <c r="K10" s="7"/>
      <c r="L10" s="7"/>
      <c r="M10" s="7"/>
      <c r="N10" s="10">
        <f t="shared" si="2"/>
        <v>0</v>
      </c>
      <c r="O10" s="7"/>
      <c r="P10" s="7">
        <v>120000</v>
      </c>
      <c r="Q10" s="7"/>
      <c r="R10" s="10">
        <f t="shared" si="3"/>
        <v>120000</v>
      </c>
      <c r="S10" s="7"/>
      <c r="T10" s="7"/>
      <c r="U10" s="7">
        <f aca="true" t="shared" si="5" ref="U10:U73">+S10+T10</f>
        <v>0</v>
      </c>
      <c r="V10" s="7">
        <v>124920</v>
      </c>
      <c r="W10" s="7">
        <v>0</v>
      </c>
      <c r="X10" s="10">
        <f t="shared" si="4"/>
        <v>124920</v>
      </c>
    </row>
    <row r="11" spans="1:24" s="1" customFormat="1" ht="12.75" customHeight="1" hidden="1">
      <c r="A11" s="5"/>
      <c r="B11" s="6"/>
      <c r="C11" s="7"/>
      <c r="D11" s="7"/>
      <c r="E11" s="7"/>
      <c r="F11" s="10">
        <f t="shared" si="0"/>
        <v>0</v>
      </c>
      <c r="G11" s="7"/>
      <c r="H11" s="7"/>
      <c r="I11" s="7"/>
      <c r="J11" s="10">
        <f t="shared" si="1"/>
        <v>0</v>
      </c>
      <c r="K11" s="7"/>
      <c r="L11" s="7"/>
      <c r="M11" s="7"/>
      <c r="N11" s="10">
        <f t="shared" si="2"/>
        <v>0</v>
      </c>
      <c r="O11" s="7"/>
      <c r="P11" s="7"/>
      <c r="Q11" s="7"/>
      <c r="R11" s="10">
        <f t="shared" si="3"/>
        <v>0</v>
      </c>
      <c r="S11" s="7"/>
      <c r="T11" s="7"/>
      <c r="U11" s="7">
        <f t="shared" si="5"/>
        <v>0</v>
      </c>
      <c r="V11" s="7"/>
      <c r="W11" s="7"/>
      <c r="X11" s="10">
        <f t="shared" si="4"/>
        <v>0</v>
      </c>
    </row>
    <row r="12" spans="1:24" s="1" customFormat="1" ht="13.5" customHeight="1">
      <c r="A12" s="2" t="s">
        <v>6</v>
      </c>
      <c r="B12" s="3" t="s">
        <v>7</v>
      </c>
      <c r="C12" s="4">
        <v>90233</v>
      </c>
      <c r="D12" s="4"/>
      <c r="E12" s="4"/>
      <c r="F12" s="10">
        <f t="shared" si="0"/>
        <v>90233</v>
      </c>
      <c r="G12" s="4">
        <v>106688</v>
      </c>
      <c r="H12" s="4"/>
      <c r="I12" s="4"/>
      <c r="J12" s="10">
        <f t="shared" si="1"/>
        <v>106688</v>
      </c>
      <c r="K12" s="4"/>
      <c r="L12" s="4"/>
      <c r="M12" s="4"/>
      <c r="N12" s="10">
        <f t="shared" si="2"/>
        <v>0</v>
      </c>
      <c r="O12" s="4">
        <v>73973</v>
      </c>
      <c r="P12" s="4"/>
      <c r="Q12" s="4"/>
      <c r="R12" s="10">
        <f t="shared" si="3"/>
        <v>73973</v>
      </c>
      <c r="S12" s="4">
        <v>84260</v>
      </c>
      <c r="T12" s="4">
        <v>583088</v>
      </c>
      <c r="U12" s="4">
        <f t="shared" si="5"/>
        <v>667348</v>
      </c>
      <c r="V12" s="4">
        <v>0</v>
      </c>
      <c r="W12" s="4">
        <v>0</v>
      </c>
      <c r="X12" s="10">
        <f t="shared" si="4"/>
        <v>667348</v>
      </c>
    </row>
    <row r="13" spans="1:24" s="1" customFormat="1" ht="15" customHeight="1">
      <c r="A13" s="2" t="s">
        <v>8</v>
      </c>
      <c r="B13" s="3" t="s">
        <v>9</v>
      </c>
      <c r="C13" s="4">
        <f>+SUM(C14:C23)</f>
        <v>2831621</v>
      </c>
      <c r="D13" s="4">
        <f>+SUM(D14:D23)</f>
        <v>350540</v>
      </c>
      <c r="E13" s="4">
        <f>+SUM(E14:E23)</f>
        <v>17280</v>
      </c>
      <c r="F13" s="10">
        <f t="shared" si="0"/>
        <v>3199441</v>
      </c>
      <c r="G13" s="4">
        <f>+SUM(G14:G23)</f>
        <v>3030333</v>
      </c>
      <c r="H13" s="4">
        <f>+SUM(H14:H23)</f>
        <v>350950</v>
      </c>
      <c r="I13" s="4">
        <f>+SUM(I14:I23)</f>
        <v>0</v>
      </c>
      <c r="J13" s="10">
        <f t="shared" si="1"/>
        <v>3381283</v>
      </c>
      <c r="K13" s="4">
        <f>+SUM(K14:K23)</f>
        <v>0</v>
      </c>
      <c r="L13" s="4">
        <f>+SUM(L14:L23)</f>
        <v>0</v>
      </c>
      <c r="M13" s="4">
        <f>+SUM(M14:M23)</f>
        <v>0</v>
      </c>
      <c r="N13" s="10">
        <f t="shared" si="2"/>
        <v>0</v>
      </c>
      <c r="O13" s="4">
        <f>+SUM(O14:O23)</f>
        <v>2722545</v>
      </c>
      <c r="P13" s="4">
        <f>+SUM(P14:P23)</f>
        <v>381900</v>
      </c>
      <c r="Q13" s="4">
        <f>+SUM(Q14:Q23)</f>
        <v>18280</v>
      </c>
      <c r="R13" s="10">
        <f t="shared" si="3"/>
        <v>3122725</v>
      </c>
      <c r="S13" s="4">
        <f>+SUM(S14:S23)</f>
        <v>3189616</v>
      </c>
      <c r="T13" s="4">
        <f>+SUM(T14:T23)</f>
        <v>186358</v>
      </c>
      <c r="U13" s="4">
        <f t="shared" si="5"/>
        <v>3375974</v>
      </c>
      <c r="V13" s="4">
        <f>+SUM(V14:V23)</f>
        <v>366975</v>
      </c>
      <c r="W13" s="4">
        <f>+SUM(W14:W23)</f>
        <v>10636</v>
      </c>
      <c r="X13" s="10">
        <f t="shared" si="4"/>
        <v>3753585</v>
      </c>
    </row>
    <row r="14" spans="1:24" s="1" customFormat="1" ht="12.75" customHeight="1">
      <c r="A14" s="5" t="s">
        <v>1</v>
      </c>
      <c r="B14" s="6" t="s">
        <v>10</v>
      </c>
      <c r="C14" s="7">
        <v>671456</v>
      </c>
      <c r="D14" s="7">
        <v>285000</v>
      </c>
      <c r="E14" s="7"/>
      <c r="F14" s="10">
        <f t="shared" si="0"/>
        <v>956456</v>
      </c>
      <c r="G14" s="7">
        <v>806654</v>
      </c>
      <c r="H14" s="7">
        <v>290000</v>
      </c>
      <c r="I14" s="7"/>
      <c r="J14" s="10">
        <f t="shared" si="1"/>
        <v>1096654</v>
      </c>
      <c r="K14" s="7"/>
      <c r="L14" s="7"/>
      <c r="M14" s="7"/>
      <c r="N14" s="10">
        <f t="shared" si="2"/>
        <v>0</v>
      </c>
      <c r="O14" s="7">
        <v>654859</v>
      </c>
      <c r="P14" s="7">
        <v>310000</v>
      </c>
      <c r="Q14" s="7"/>
      <c r="R14" s="10">
        <f t="shared" si="3"/>
        <v>964859</v>
      </c>
      <c r="S14" s="7">
        <v>742116</v>
      </c>
      <c r="T14" s="7">
        <v>47639</v>
      </c>
      <c r="U14" s="7">
        <f t="shared" si="5"/>
        <v>789755</v>
      </c>
      <c r="V14" s="7">
        <v>363225</v>
      </c>
      <c r="W14" s="7">
        <v>0</v>
      </c>
      <c r="X14" s="10">
        <f t="shared" si="4"/>
        <v>1152980</v>
      </c>
    </row>
    <row r="15" spans="1:24" s="1" customFormat="1" ht="12.75" customHeight="1" hidden="1">
      <c r="A15" s="5"/>
      <c r="B15" s="6"/>
      <c r="C15" s="7"/>
      <c r="D15" s="7"/>
      <c r="E15" s="7"/>
      <c r="F15" s="10">
        <f t="shared" si="0"/>
        <v>0</v>
      </c>
      <c r="G15" s="7"/>
      <c r="H15" s="7"/>
      <c r="I15" s="7"/>
      <c r="J15" s="10">
        <f t="shared" si="1"/>
        <v>0</v>
      </c>
      <c r="K15" s="7"/>
      <c r="L15" s="7"/>
      <c r="M15" s="7"/>
      <c r="N15" s="10">
        <f t="shared" si="2"/>
        <v>0</v>
      </c>
      <c r="O15" s="7"/>
      <c r="P15" s="7"/>
      <c r="Q15" s="7"/>
      <c r="R15" s="10">
        <f t="shared" si="3"/>
        <v>0</v>
      </c>
      <c r="S15" s="7"/>
      <c r="T15" s="7"/>
      <c r="U15" s="7">
        <f t="shared" si="5"/>
        <v>0</v>
      </c>
      <c r="V15" s="7"/>
      <c r="W15" s="7"/>
      <c r="X15" s="10">
        <f t="shared" si="4"/>
        <v>0</v>
      </c>
    </row>
    <row r="16" spans="1:24" s="1" customFormat="1" ht="14.25" customHeight="1">
      <c r="A16" s="5" t="s">
        <v>2</v>
      </c>
      <c r="B16" s="6" t="s">
        <v>73</v>
      </c>
      <c r="C16" s="7">
        <v>1888124</v>
      </c>
      <c r="D16" s="7"/>
      <c r="E16" s="7">
        <v>6280</v>
      </c>
      <c r="F16" s="10">
        <f t="shared" si="0"/>
        <v>1894404</v>
      </c>
      <c r="G16" s="7">
        <v>1965983</v>
      </c>
      <c r="H16" s="7"/>
      <c r="I16" s="7"/>
      <c r="J16" s="10">
        <f t="shared" si="1"/>
        <v>1965983</v>
      </c>
      <c r="K16" s="7"/>
      <c r="L16" s="7"/>
      <c r="M16" s="7"/>
      <c r="N16" s="10">
        <f t="shared" si="2"/>
        <v>0</v>
      </c>
      <c r="O16" s="7">
        <v>1805934</v>
      </c>
      <c r="P16" s="7"/>
      <c r="Q16" s="7">
        <v>6280</v>
      </c>
      <c r="R16" s="10">
        <f t="shared" si="3"/>
        <v>1812214</v>
      </c>
      <c r="S16" s="7">
        <v>2200645</v>
      </c>
      <c r="T16" s="7">
        <v>119572</v>
      </c>
      <c r="U16" s="7">
        <f t="shared" si="5"/>
        <v>2320217</v>
      </c>
      <c r="V16" s="7">
        <v>0</v>
      </c>
      <c r="W16" s="7">
        <v>10636</v>
      </c>
      <c r="X16" s="10">
        <f t="shared" si="4"/>
        <v>2330853</v>
      </c>
    </row>
    <row r="17" spans="1:24" s="1" customFormat="1" ht="14.25" customHeight="1" hidden="1">
      <c r="A17" s="5"/>
      <c r="B17" s="6"/>
      <c r="C17" s="7"/>
      <c r="D17" s="7"/>
      <c r="E17" s="7"/>
      <c r="F17" s="10">
        <f t="shared" si="0"/>
        <v>0</v>
      </c>
      <c r="G17" s="7"/>
      <c r="H17" s="7"/>
      <c r="I17" s="7"/>
      <c r="J17" s="10">
        <f t="shared" si="1"/>
        <v>0</v>
      </c>
      <c r="K17" s="7"/>
      <c r="L17" s="7"/>
      <c r="M17" s="7"/>
      <c r="N17" s="10">
        <f t="shared" si="2"/>
        <v>0</v>
      </c>
      <c r="O17" s="7"/>
      <c r="P17" s="7"/>
      <c r="Q17" s="7"/>
      <c r="R17" s="10">
        <f t="shared" si="3"/>
        <v>0</v>
      </c>
      <c r="S17" s="7"/>
      <c r="T17" s="7"/>
      <c r="U17" s="7">
        <f t="shared" si="5"/>
        <v>0</v>
      </c>
      <c r="V17" s="7"/>
      <c r="W17" s="7"/>
      <c r="X17" s="10">
        <f t="shared" si="4"/>
        <v>0</v>
      </c>
    </row>
    <row r="18" spans="1:24" s="1" customFormat="1" ht="14.25" customHeight="1" hidden="1">
      <c r="A18" s="5"/>
      <c r="B18" s="6"/>
      <c r="C18" s="7"/>
      <c r="D18" s="7"/>
      <c r="E18" s="7"/>
      <c r="F18" s="10">
        <f t="shared" si="0"/>
        <v>0</v>
      </c>
      <c r="G18" s="7"/>
      <c r="H18" s="7"/>
      <c r="I18" s="7"/>
      <c r="J18" s="10">
        <f t="shared" si="1"/>
        <v>0</v>
      </c>
      <c r="K18" s="7"/>
      <c r="L18" s="7"/>
      <c r="M18" s="7"/>
      <c r="N18" s="10">
        <f t="shared" si="2"/>
        <v>0</v>
      </c>
      <c r="O18" s="7"/>
      <c r="P18" s="7"/>
      <c r="Q18" s="7"/>
      <c r="R18" s="10">
        <f t="shared" si="3"/>
        <v>0</v>
      </c>
      <c r="S18" s="7"/>
      <c r="T18" s="7"/>
      <c r="U18" s="7">
        <f t="shared" si="5"/>
        <v>0</v>
      </c>
      <c r="V18" s="7"/>
      <c r="W18" s="7"/>
      <c r="X18" s="10">
        <f t="shared" si="4"/>
        <v>0</v>
      </c>
    </row>
    <row r="19" spans="1:24" s="1" customFormat="1" ht="13.5" customHeight="1">
      <c r="A19" s="5" t="s">
        <v>3</v>
      </c>
      <c r="B19" s="6" t="s">
        <v>33</v>
      </c>
      <c r="C19" s="7"/>
      <c r="D19" s="7">
        <v>58100</v>
      </c>
      <c r="E19" s="7"/>
      <c r="F19" s="10">
        <f t="shared" si="0"/>
        <v>58100</v>
      </c>
      <c r="G19" s="7"/>
      <c r="H19" s="7">
        <v>57300</v>
      </c>
      <c r="I19" s="7"/>
      <c r="J19" s="10">
        <f t="shared" si="1"/>
        <v>57300</v>
      </c>
      <c r="K19" s="7"/>
      <c r="L19" s="7"/>
      <c r="M19" s="7"/>
      <c r="N19" s="10">
        <f t="shared" si="2"/>
        <v>0</v>
      </c>
      <c r="O19" s="7"/>
      <c r="P19" s="7">
        <v>64460</v>
      </c>
      <c r="Q19" s="7"/>
      <c r="R19" s="10">
        <f t="shared" si="3"/>
        <v>64460</v>
      </c>
      <c r="S19" s="7"/>
      <c r="T19" s="7">
        <v>2066</v>
      </c>
      <c r="U19" s="7">
        <f t="shared" si="5"/>
        <v>2066</v>
      </c>
      <c r="V19" s="7">
        <v>0</v>
      </c>
      <c r="W19" s="7">
        <v>0</v>
      </c>
      <c r="X19" s="10">
        <f t="shared" si="4"/>
        <v>2066</v>
      </c>
    </row>
    <row r="20" spans="1:24" s="1" customFormat="1" ht="13.5" customHeight="1">
      <c r="A20" s="5" t="s">
        <v>11</v>
      </c>
      <c r="B20" s="6" t="s">
        <v>74</v>
      </c>
      <c r="C20" s="7">
        <v>208245</v>
      </c>
      <c r="D20" s="7"/>
      <c r="E20" s="7"/>
      <c r="F20" s="10">
        <f t="shared" si="0"/>
        <v>208245</v>
      </c>
      <c r="G20" s="7">
        <v>193440</v>
      </c>
      <c r="H20" s="7"/>
      <c r="I20" s="7"/>
      <c r="J20" s="10">
        <f t="shared" si="1"/>
        <v>193440</v>
      </c>
      <c r="K20" s="7"/>
      <c r="L20" s="7"/>
      <c r="M20" s="7"/>
      <c r="N20" s="10">
        <f t="shared" si="2"/>
        <v>0</v>
      </c>
      <c r="O20" s="7">
        <v>202644</v>
      </c>
      <c r="P20" s="7"/>
      <c r="Q20" s="7"/>
      <c r="R20" s="10">
        <f t="shared" si="3"/>
        <v>202644</v>
      </c>
      <c r="S20" s="7">
        <v>183300</v>
      </c>
      <c r="T20" s="7">
        <v>7984</v>
      </c>
      <c r="U20" s="7">
        <f t="shared" si="5"/>
        <v>191284</v>
      </c>
      <c r="V20" s="7">
        <v>0</v>
      </c>
      <c r="W20" s="7">
        <v>0</v>
      </c>
      <c r="X20" s="10">
        <f t="shared" si="4"/>
        <v>191284</v>
      </c>
    </row>
    <row r="21" spans="1:24" s="1" customFormat="1" ht="12" customHeight="1">
      <c r="A21" s="5" t="s">
        <v>12</v>
      </c>
      <c r="B21" s="6" t="s">
        <v>45</v>
      </c>
      <c r="C21" s="7">
        <v>45545</v>
      </c>
      <c r="D21" s="7"/>
      <c r="E21" s="7"/>
      <c r="F21" s="10">
        <f t="shared" si="0"/>
        <v>45545</v>
      </c>
      <c r="G21" s="7">
        <v>45659</v>
      </c>
      <c r="H21" s="7"/>
      <c r="I21" s="7"/>
      <c r="J21" s="10">
        <f t="shared" si="1"/>
        <v>45659</v>
      </c>
      <c r="K21" s="7"/>
      <c r="L21" s="7"/>
      <c r="M21" s="7"/>
      <c r="N21" s="10">
        <f t="shared" si="2"/>
        <v>0</v>
      </c>
      <c r="O21" s="7">
        <v>43372</v>
      </c>
      <c r="P21" s="7"/>
      <c r="Q21" s="7"/>
      <c r="R21" s="10">
        <f t="shared" si="3"/>
        <v>43372</v>
      </c>
      <c r="S21" s="7">
        <v>48555</v>
      </c>
      <c r="T21" s="7">
        <v>5160</v>
      </c>
      <c r="U21" s="7">
        <f t="shared" si="5"/>
        <v>53715</v>
      </c>
      <c r="V21" s="7">
        <v>0</v>
      </c>
      <c r="W21" s="7">
        <v>0</v>
      </c>
      <c r="X21" s="10">
        <f t="shared" si="4"/>
        <v>53715</v>
      </c>
    </row>
    <row r="22" spans="1:24" s="1" customFormat="1" ht="13.5" customHeight="1">
      <c r="A22" s="5" t="s">
        <v>13</v>
      </c>
      <c r="B22" s="6" t="s">
        <v>75</v>
      </c>
      <c r="C22" s="7">
        <v>18251</v>
      </c>
      <c r="D22" s="7">
        <v>7440</v>
      </c>
      <c r="E22" s="7">
        <v>11000</v>
      </c>
      <c r="F22" s="10">
        <f t="shared" si="0"/>
        <v>36691</v>
      </c>
      <c r="G22" s="7">
        <v>18597</v>
      </c>
      <c r="H22" s="7">
        <v>3650</v>
      </c>
      <c r="I22" s="7"/>
      <c r="J22" s="10">
        <f t="shared" si="1"/>
        <v>22247</v>
      </c>
      <c r="K22" s="7"/>
      <c r="L22" s="7"/>
      <c r="M22" s="7"/>
      <c r="N22" s="10">
        <f t="shared" si="2"/>
        <v>0</v>
      </c>
      <c r="O22" s="7">
        <v>15736</v>
      </c>
      <c r="P22" s="7">
        <v>7440</v>
      </c>
      <c r="Q22" s="7">
        <v>12000</v>
      </c>
      <c r="R22" s="10">
        <f t="shared" si="3"/>
        <v>35176</v>
      </c>
      <c r="S22" s="7">
        <v>15000</v>
      </c>
      <c r="T22" s="7">
        <v>3937</v>
      </c>
      <c r="U22" s="7">
        <f t="shared" si="5"/>
        <v>18937</v>
      </c>
      <c r="V22" s="7">
        <v>3750</v>
      </c>
      <c r="W22" s="7"/>
      <c r="X22" s="10">
        <f t="shared" si="4"/>
        <v>22687</v>
      </c>
    </row>
    <row r="23" spans="1:24" s="1" customFormat="1" ht="13.5" customHeight="1" hidden="1">
      <c r="A23" s="5" t="s">
        <v>18</v>
      </c>
      <c r="B23" s="6" t="s">
        <v>51</v>
      </c>
      <c r="C23" s="7"/>
      <c r="D23" s="7"/>
      <c r="E23" s="7"/>
      <c r="F23" s="10">
        <f t="shared" si="0"/>
        <v>0</v>
      </c>
      <c r="G23" s="7"/>
      <c r="H23" s="7"/>
      <c r="I23" s="7"/>
      <c r="J23" s="10">
        <f t="shared" si="1"/>
        <v>0</v>
      </c>
      <c r="K23" s="7"/>
      <c r="L23" s="7"/>
      <c r="M23" s="7"/>
      <c r="N23" s="10">
        <f t="shared" si="2"/>
        <v>0</v>
      </c>
      <c r="O23" s="7"/>
      <c r="P23" s="7"/>
      <c r="Q23" s="7"/>
      <c r="R23" s="10">
        <f t="shared" si="3"/>
        <v>0</v>
      </c>
      <c r="S23" s="7"/>
      <c r="T23" s="7"/>
      <c r="U23" s="7">
        <f t="shared" si="5"/>
        <v>0</v>
      </c>
      <c r="V23" s="7"/>
      <c r="W23" s="7"/>
      <c r="X23" s="10">
        <f t="shared" si="4"/>
        <v>0</v>
      </c>
    </row>
    <row r="24" spans="1:24" s="1" customFormat="1" ht="12.75" customHeight="1">
      <c r="A24" s="2" t="s">
        <v>14</v>
      </c>
      <c r="B24" s="3" t="s">
        <v>15</v>
      </c>
      <c r="C24" s="4">
        <f>+SUM(C25:C30)</f>
        <v>103439</v>
      </c>
      <c r="D24" s="4">
        <f>+SUM(D25:D30)</f>
        <v>10000</v>
      </c>
      <c r="E24" s="4">
        <f>+SUM(E25:E30)</f>
        <v>0</v>
      </c>
      <c r="F24" s="10">
        <f t="shared" si="0"/>
        <v>113439</v>
      </c>
      <c r="G24" s="4">
        <f>+SUM(G25:G30)</f>
        <v>134428</v>
      </c>
      <c r="H24" s="4">
        <f>+SUM(H25:H30)</f>
        <v>0</v>
      </c>
      <c r="I24" s="4">
        <f>+SUM(I25:I30)</f>
        <v>0</v>
      </c>
      <c r="J24" s="10">
        <f t="shared" si="1"/>
        <v>134428</v>
      </c>
      <c r="K24" s="4">
        <f>+SUM(K25:K29)</f>
        <v>0</v>
      </c>
      <c r="L24" s="4">
        <f>+SUM(L25:L29)</f>
        <v>0</v>
      </c>
      <c r="M24" s="4">
        <f>+SUM(M25:M29)</f>
        <v>0</v>
      </c>
      <c r="N24" s="10">
        <f t="shared" si="2"/>
        <v>0</v>
      </c>
      <c r="O24" s="4">
        <f>+SUM(O25:O30)</f>
        <v>90556</v>
      </c>
      <c r="P24" s="4">
        <f>+SUM(P25:P30)</f>
        <v>0</v>
      </c>
      <c r="Q24" s="4">
        <f>+SUM(Q25:Q30)</f>
        <v>0</v>
      </c>
      <c r="R24" s="10">
        <f t="shared" si="3"/>
        <v>90556</v>
      </c>
      <c r="S24" s="4">
        <f>+SUM(S25:S30)</f>
        <v>106896</v>
      </c>
      <c r="T24" s="4">
        <f>+SUM(T25:T30)</f>
        <v>30705</v>
      </c>
      <c r="U24" s="4">
        <f t="shared" si="5"/>
        <v>137601</v>
      </c>
      <c r="V24" s="4">
        <f>+SUM(V25:V30)</f>
        <v>0</v>
      </c>
      <c r="W24" s="4">
        <f>+SUM(W25:W30)</f>
        <v>0</v>
      </c>
      <c r="X24" s="10">
        <f t="shared" si="4"/>
        <v>137601</v>
      </c>
    </row>
    <row r="25" spans="1:24" s="1" customFormat="1" ht="12.75" customHeight="1" hidden="1">
      <c r="A25" s="5"/>
      <c r="B25" s="6"/>
      <c r="C25" s="4"/>
      <c r="D25" s="7"/>
      <c r="E25" s="7"/>
      <c r="F25" s="10">
        <f t="shared" si="0"/>
        <v>0</v>
      </c>
      <c r="G25" s="4"/>
      <c r="H25" s="7"/>
      <c r="I25" s="7"/>
      <c r="J25" s="10">
        <f t="shared" si="1"/>
        <v>0</v>
      </c>
      <c r="K25" s="4"/>
      <c r="L25" s="7"/>
      <c r="M25" s="7"/>
      <c r="N25" s="10">
        <f t="shared" si="2"/>
        <v>0</v>
      </c>
      <c r="O25" s="4"/>
      <c r="P25" s="7"/>
      <c r="Q25" s="7"/>
      <c r="R25" s="10">
        <f t="shared" si="3"/>
        <v>0</v>
      </c>
      <c r="S25" s="4"/>
      <c r="T25" s="4"/>
      <c r="U25" s="7">
        <f t="shared" si="5"/>
        <v>0</v>
      </c>
      <c r="V25" s="7"/>
      <c r="W25" s="7"/>
      <c r="X25" s="10">
        <f t="shared" si="4"/>
        <v>0</v>
      </c>
    </row>
    <row r="26" spans="1:24" s="1" customFormat="1" ht="15.75" customHeight="1" hidden="1">
      <c r="A26" s="5"/>
      <c r="B26" s="13"/>
      <c r="C26" s="4"/>
      <c r="D26" s="7"/>
      <c r="E26" s="7"/>
      <c r="F26" s="10">
        <f t="shared" si="0"/>
        <v>0</v>
      </c>
      <c r="G26" s="4"/>
      <c r="H26" s="7"/>
      <c r="I26" s="7"/>
      <c r="J26" s="10">
        <f t="shared" si="1"/>
        <v>0</v>
      </c>
      <c r="K26" s="4"/>
      <c r="L26" s="7"/>
      <c r="M26" s="7"/>
      <c r="N26" s="10">
        <f t="shared" si="2"/>
        <v>0</v>
      </c>
      <c r="O26" s="4"/>
      <c r="P26" s="7"/>
      <c r="Q26" s="7"/>
      <c r="R26" s="10">
        <f t="shared" si="3"/>
        <v>0</v>
      </c>
      <c r="S26" s="4"/>
      <c r="T26" s="4"/>
      <c r="U26" s="7">
        <f t="shared" si="5"/>
        <v>0</v>
      </c>
      <c r="V26" s="7"/>
      <c r="W26" s="7"/>
      <c r="X26" s="10">
        <f t="shared" si="4"/>
        <v>0</v>
      </c>
    </row>
    <row r="27" spans="1:24" s="1" customFormat="1" ht="15" customHeight="1">
      <c r="A27" s="14" t="s">
        <v>1</v>
      </c>
      <c r="B27" s="15" t="s">
        <v>41</v>
      </c>
      <c r="C27" s="7">
        <v>30377</v>
      </c>
      <c r="D27" s="7"/>
      <c r="E27" s="7"/>
      <c r="F27" s="10">
        <f t="shared" si="0"/>
        <v>30377</v>
      </c>
      <c r="G27" s="7">
        <v>84504</v>
      </c>
      <c r="H27" s="7"/>
      <c r="I27" s="7"/>
      <c r="J27" s="10">
        <f t="shared" si="1"/>
        <v>84504</v>
      </c>
      <c r="K27" s="7"/>
      <c r="L27" s="7"/>
      <c r="M27" s="7"/>
      <c r="N27" s="10">
        <f t="shared" si="2"/>
        <v>0</v>
      </c>
      <c r="O27" s="7">
        <v>17494</v>
      </c>
      <c r="P27" s="7"/>
      <c r="Q27" s="7"/>
      <c r="R27" s="10">
        <f t="shared" si="3"/>
        <v>17494</v>
      </c>
      <c r="S27" s="7">
        <v>67680</v>
      </c>
      <c r="T27" s="7">
        <v>26683</v>
      </c>
      <c r="U27" s="7">
        <f t="shared" si="5"/>
        <v>94363</v>
      </c>
      <c r="V27" s="7">
        <v>0</v>
      </c>
      <c r="W27" s="7">
        <v>0</v>
      </c>
      <c r="X27" s="10">
        <f t="shared" si="4"/>
        <v>94363</v>
      </c>
    </row>
    <row r="28" spans="1:24" s="1" customFormat="1" ht="13.5" customHeight="1">
      <c r="A28" s="14" t="s">
        <v>2</v>
      </c>
      <c r="B28" s="15" t="s">
        <v>76</v>
      </c>
      <c r="C28" s="7">
        <v>62782</v>
      </c>
      <c r="D28" s="7">
        <v>10000</v>
      </c>
      <c r="E28" s="7"/>
      <c r="F28" s="10">
        <f t="shared" si="0"/>
        <v>72782</v>
      </c>
      <c r="G28" s="7">
        <v>35180</v>
      </c>
      <c r="H28" s="7"/>
      <c r="I28" s="7"/>
      <c r="J28" s="10">
        <f t="shared" si="1"/>
        <v>35180</v>
      </c>
      <c r="K28" s="7"/>
      <c r="L28" s="7"/>
      <c r="M28" s="7"/>
      <c r="N28" s="10">
        <f t="shared" si="2"/>
        <v>0</v>
      </c>
      <c r="O28" s="7">
        <v>62782</v>
      </c>
      <c r="P28" s="7"/>
      <c r="Q28" s="7"/>
      <c r="R28" s="10">
        <f t="shared" si="3"/>
        <v>62782</v>
      </c>
      <c r="S28" s="7">
        <v>25256</v>
      </c>
      <c r="T28" s="7">
        <v>1105</v>
      </c>
      <c r="U28" s="7">
        <f t="shared" si="5"/>
        <v>26361</v>
      </c>
      <c r="V28" s="7">
        <v>0</v>
      </c>
      <c r="W28" s="7">
        <v>0</v>
      </c>
      <c r="X28" s="10">
        <f t="shared" si="4"/>
        <v>26361</v>
      </c>
    </row>
    <row r="29" spans="1:24" s="1" customFormat="1" ht="12.75" customHeight="1">
      <c r="A29" s="14" t="s">
        <v>3</v>
      </c>
      <c r="B29" s="6" t="s">
        <v>77</v>
      </c>
      <c r="C29" s="7">
        <v>10280</v>
      </c>
      <c r="D29" s="7"/>
      <c r="E29" s="7"/>
      <c r="F29" s="10">
        <f t="shared" si="0"/>
        <v>10280</v>
      </c>
      <c r="G29" s="7">
        <v>14744</v>
      </c>
      <c r="H29" s="7"/>
      <c r="I29" s="7"/>
      <c r="J29" s="10">
        <f t="shared" si="1"/>
        <v>14744</v>
      </c>
      <c r="K29" s="7"/>
      <c r="L29" s="7"/>
      <c r="M29" s="7"/>
      <c r="N29" s="10">
        <f t="shared" si="2"/>
        <v>0</v>
      </c>
      <c r="O29" s="7"/>
      <c r="P29" s="7"/>
      <c r="Q29" s="7"/>
      <c r="R29" s="10">
        <f t="shared" si="3"/>
        <v>0</v>
      </c>
      <c r="S29" s="7">
        <v>13960</v>
      </c>
      <c r="T29" s="7">
        <v>2917</v>
      </c>
      <c r="U29" s="7">
        <f t="shared" si="5"/>
        <v>16877</v>
      </c>
      <c r="V29" s="7">
        <v>0</v>
      </c>
      <c r="W29" s="7">
        <v>0</v>
      </c>
      <c r="X29" s="10">
        <f t="shared" si="4"/>
        <v>16877</v>
      </c>
    </row>
    <row r="30" spans="1:24" s="1" customFormat="1" ht="12.75" customHeight="1" hidden="1">
      <c r="A30" s="14" t="s">
        <v>11</v>
      </c>
      <c r="B30" s="6" t="s">
        <v>58</v>
      </c>
      <c r="C30" s="7"/>
      <c r="D30" s="7"/>
      <c r="E30" s="7"/>
      <c r="F30" s="10">
        <f t="shared" si="0"/>
        <v>0</v>
      </c>
      <c r="G30" s="7"/>
      <c r="H30" s="7"/>
      <c r="I30" s="7"/>
      <c r="J30" s="10">
        <f t="shared" si="1"/>
        <v>0</v>
      </c>
      <c r="K30" s="7"/>
      <c r="L30" s="7"/>
      <c r="M30" s="7"/>
      <c r="N30" s="10"/>
      <c r="O30" s="7">
        <v>10280</v>
      </c>
      <c r="P30" s="7"/>
      <c r="Q30" s="7"/>
      <c r="R30" s="10">
        <f t="shared" si="3"/>
        <v>10280</v>
      </c>
      <c r="S30" s="7"/>
      <c r="T30" s="7"/>
      <c r="U30" s="7">
        <f t="shared" si="5"/>
        <v>0</v>
      </c>
      <c r="V30" s="7"/>
      <c r="W30" s="7"/>
      <c r="X30" s="10">
        <f t="shared" si="4"/>
        <v>0</v>
      </c>
    </row>
    <row r="31" spans="1:24" s="1" customFormat="1" ht="12.75">
      <c r="A31" s="2" t="s">
        <v>16</v>
      </c>
      <c r="B31" s="3" t="s">
        <v>78</v>
      </c>
      <c r="C31" s="4">
        <f>+SUM(C32:C45)</f>
        <v>664603</v>
      </c>
      <c r="D31" s="4">
        <f>+SUM(D32:D45)</f>
        <v>308100</v>
      </c>
      <c r="E31" s="4">
        <f>+SUM(E32:E45)</f>
        <v>16000</v>
      </c>
      <c r="F31" s="10">
        <f t="shared" si="0"/>
        <v>988703</v>
      </c>
      <c r="G31" s="4">
        <f>+SUM(G32:G45)</f>
        <v>678345</v>
      </c>
      <c r="H31" s="4">
        <f>+SUM(H32:H45)</f>
        <v>325600</v>
      </c>
      <c r="I31" s="4">
        <f>+SUM(I32:I45)</f>
        <v>0</v>
      </c>
      <c r="J31" s="10">
        <f t="shared" si="1"/>
        <v>1003945</v>
      </c>
      <c r="K31" s="4">
        <f>+SUM(K32:K45)</f>
        <v>0</v>
      </c>
      <c r="L31" s="4">
        <f>+SUM(L32:L45)</f>
        <v>0</v>
      </c>
      <c r="M31" s="4">
        <f>+SUM(M32:M45)</f>
        <v>0</v>
      </c>
      <c r="N31" s="10">
        <f t="shared" si="2"/>
        <v>0</v>
      </c>
      <c r="O31" s="4">
        <f>+SUM(O32:O45)</f>
        <v>620449</v>
      </c>
      <c r="P31" s="4">
        <f>+SUM(P32:P45)</f>
        <v>328100</v>
      </c>
      <c r="Q31" s="4">
        <f>+SUM(Q32:Q45)</f>
        <v>25000</v>
      </c>
      <c r="R31" s="10">
        <f t="shared" si="3"/>
        <v>973549</v>
      </c>
      <c r="S31" s="4">
        <f>+SUM(S32:S45)</f>
        <v>620478</v>
      </c>
      <c r="T31" s="4">
        <f>+SUM(T32:T45)</f>
        <v>40684</v>
      </c>
      <c r="U31" s="4">
        <f t="shared" si="5"/>
        <v>661162</v>
      </c>
      <c r="V31" s="4">
        <f>+SUM(V32:V45)</f>
        <v>277790</v>
      </c>
      <c r="W31" s="4">
        <f>+SUM(W32:W45)</f>
        <v>20000</v>
      </c>
      <c r="X31" s="10">
        <f t="shared" si="4"/>
        <v>958952</v>
      </c>
    </row>
    <row r="32" spans="1:24" s="1" customFormat="1" ht="13.5" customHeight="1">
      <c r="A32" s="5" t="s">
        <v>1</v>
      </c>
      <c r="B32" s="6" t="s">
        <v>79</v>
      </c>
      <c r="C32" s="7">
        <v>276997</v>
      </c>
      <c r="D32" s="7"/>
      <c r="E32" s="7">
        <v>16000</v>
      </c>
      <c r="F32" s="10">
        <f t="shared" si="0"/>
        <v>292997</v>
      </c>
      <c r="G32" s="7">
        <v>287870</v>
      </c>
      <c r="H32" s="7"/>
      <c r="I32" s="7"/>
      <c r="J32" s="10">
        <f t="shared" si="1"/>
        <v>287870</v>
      </c>
      <c r="K32" s="7"/>
      <c r="L32" s="7"/>
      <c r="M32" s="7"/>
      <c r="N32" s="10">
        <f t="shared" si="2"/>
        <v>0</v>
      </c>
      <c r="O32" s="7">
        <v>276525</v>
      </c>
      <c r="P32" s="7"/>
      <c r="Q32" s="7">
        <v>25000</v>
      </c>
      <c r="R32" s="10">
        <f t="shared" si="3"/>
        <v>301525</v>
      </c>
      <c r="S32" s="7">
        <v>290430</v>
      </c>
      <c r="T32" s="7">
        <v>151</v>
      </c>
      <c r="U32" s="7">
        <f t="shared" si="5"/>
        <v>290581</v>
      </c>
      <c r="V32" s="7">
        <v>0</v>
      </c>
      <c r="W32" s="7">
        <v>10000</v>
      </c>
      <c r="X32" s="10">
        <f t="shared" si="4"/>
        <v>300581</v>
      </c>
    </row>
    <row r="33" spans="1:24" s="1" customFormat="1" ht="15" customHeight="1">
      <c r="A33" s="5" t="s">
        <v>2</v>
      </c>
      <c r="B33" s="8" t="s">
        <v>47</v>
      </c>
      <c r="C33" s="7">
        <v>367034</v>
      </c>
      <c r="D33" s="7"/>
      <c r="E33" s="7"/>
      <c r="F33" s="10">
        <f t="shared" si="0"/>
        <v>367034</v>
      </c>
      <c r="G33" s="7">
        <v>370615</v>
      </c>
      <c r="H33" s="7"/>
      <c r="I33" s="7"/>
      <c r="J33" s="10">
        <f t="shared" si="1"/>
        <v>370615</v>
      </c>
      <c r="K33" s="7"/>
      <c r="L33" s="7"/>
      <c r="M33" s="7"/>
      <c r="N33" s="10">
        <f t="shared" si="2"/>
        <v>0</v>
      </c>
      <c r="O33" s="7">
        <v>325480</v>
      </c>
      <c r="P33" s="7"/>
      <c r="Q33" s="7"/>
      <c r="R33" s="10">
        <f t="shared" si="3"/>
        <v>325480</v>
      </c>
      <c r="S33" s="7">
        <v>310800</v>
      </c>
      <c r="T33" s="7">
        <v>33326</v>
      </c>
      <c r="U33" s="7">
        <f t="shared" si="5"/>
        <v>344126</v>
      </c>
      <c r="V33" s="7">
        <v>0</v>
      </c>
      <c r="W33" s="7">
        <v>0</v>
      </c>
      <c r="X33" s="10">
        <f t="shared" si="4"/>
        <v>344126</v>
      </c>
    </row>
    <row r="34" spans="1:24" s="1" customFormat="1" ht="12.75">
      <c r="A34" s="5" t="s">
        <v>3</v>
      </c>
      <c r="B34" s="6" t="s">
        <v>17</v>
      </c>
      <c r="C34" s="7"/>
      <c r="D34" s="7">
        <v>235000</v>
      </c>
      <c r="E34" s="7"/>
      <c r="F34" s="10">
        <f t="shared" si="0"/>
        <v>235000</v>
      </c>
      <c r="G34" s="7"/>
      <c r="H34" s="7">
        <v>258300</v>
      </c>
      <c r="I34" s="7"/>
      <c r="J34" s="10">
        <f t="shared" si="1"/>
        <v>258300</v>
      </c>
      <c r="K34" s="7"/>
      <c r="L34" s="7"/>
      <c r="M34" s="7"/>
      <c r="N34" s="10">
        <f t="shared" si="2"/>
        <v>0</v>
      </c>
      <c r="O34" s="7"/>
      <c r="P34" s="7">
        <v>250000</v>
      </c>
      <c r="Q34" s="7"/>
      <c r="R34" s="10">
        <f t="shared" si="3"/>
        <v>250000</v>
      </c>
      <c r="S34" s="7"/>
      <c r="T34" s="7"/>
      <c r="U34" s="7">
        <f t="shared" si="5"/>
        <v>0</v>
      </c>
      <c r="V34" s="7">
        <v>266790</v>
      </c>
      <c r="W34" s="7">
        <v>0</v>
      </c>
      <c r="X34" s="10">
        <f t="shared" si="4"/>
        <v>266790</v>
      </c>
    </row>
    <row r="35" spans="1:24" s="1" customFormat="1" ht="12.75">
      <c r="A35" s="5" t="s">
        <v>11</v>
      </c>
      <c r="B35" s="6" t="s">
        <v>80</v>
      </c>
      <c r="C35" s="7"/>
      <c r="D35" s="7">
        <v>63600</v>
      </c>
      <c r="E35" s="7"/>
      <c r="F35" s="10">
        <f t="shared" si="0"/>
        <v>63600</v>
      </c>
      <c r="G35" s="7"/>
      <c r="H35" s="7">
        <v>62800</v>
      </c>
      <c r="I35" s="7"/>
      <c r="J35" s="10">
        <f t="shared" si="1"/>
        <v>62800</v>
      </c>
      <c r="K35" s="7"/>
      <c r="L35" s="7"/>
      <c r="M35" s="7"/>
      <c r="N35" s="10">
        <f t="shared" si="2"/>
        <v>0</v>
      </c>
      <c r="O35" s="7"/>
      <c r="P35" s="7">
        <v>65600</v>
      </c>
      <c r="Q35" s="7"/>
      <c r="R35" s="10">
        <f t="shared" si="3"/>
        <v>65600</v>
      </c>
      <c r="S35" s="7"/>
      <c r="T35" s="7">
        <v>1188</v>
      </c>
      <c r="U35" s="7">
        <f t="shared" si="5"/>
        <v>1188</v>
      </c>
      <c r="V35" s="7">
        <v>3000</v>
      </c>
      <c r="W35" s="7">
        <v>0</v>
      </c>
      <c r="X35" s="10">
        <f t="shared" si="4"/>
        <v>4188</v>
      </c>
    </row>
    <row r="36" spans="1:24" s="1" customFormat="1" ht="14.25" customHeight="1">
      <c r="A36" s="5" t="s">
        <v>12</v>
      </c>
      <c r="B36" s="8" t="s">
        <v>40</v>
      </c>
      <c r="C36" s="7"/>
      <c r="D36" s="7">
        <v>8000</v>
      </c>
      <c r="E36" s="7"/>
      <c r="F36" s="10">
        <f t="shared" si="0"/>
        <v>8000</v>
      </c>
      <c r="G36" s="7"/>
      <c r="H36" s="7">
        <v>4000</v>
      </c>
      <c r="I36" s="7"/>
      <c r="J36" s="10">
        <f t="shared" si="1"/>
        <v>4000</v>
      </c>
      <c r="K36" s="7"/>
      <c r="L36" s="7"/>
      <c r="M36" s="7"/>
      <c r="N36" s="10">
        <f t="shared" si="2"/>
        <v>0</v>
      </c>
      <c r="O36" s="7"/>
      <c r="P36" s="7">
        <v>10000</v>
      </c>
      <c r="Q36" s="7"/>
      <c r="R36" s="10">
        <f t="shared" si="3"/>
        <v>10000</v>
      </c>
      <c r="S36" s="7"/>
      <c r="T36" s="7"/>
      <c r="U36" s="7">
        <f t="shared" si="5"/>
        <v>0</v>
      </c>
      <c r="V36" s="7">
        <v>7500</v>
      </c>
      <c r="W36" s="7">
        <v>0</v>
      </c>
      <c r="X36" s="10">
        <f t="shared" si="4"/>
        <v>7500</v>
      </c>
    </row>
    <row r="37" spans="1:24" s="1" customFormat="1" ht="13.5" customHeight="1" hidden="1">
      <c r="A37" s="5"/>
      <c r="B37" s="6"/>
      <c r="C37" s="7"/>
      <c r="D37" s="7"/>
      <c r="E37" s="7"/>
      <c r="F37" s="10">
        <f t="shared" si="0"/>
        <v>0</v>
      </c>
      <c r="G37" s="7"/>
      <c r="H37" s="7"/>
      <c r="I37" s="7"/>
      <c r="J37" s="10">
        <f t="shared" si="1"/>
        <v>0</v>
      </c>
      <c r="K37" s="7"/>
      <c r="L37" s="17"/>
      <c r="M37" s="7"/>
      <c r="N37" s="10">
        <f t="shared" si="2"/>
        <v>0</v>
      </c>
      <c r="O37" s="7"/>
      <c r="P37" s="17"/>
      <c r="Q37" s="7"/>
      <c r="R37" s="10">
        <f t="shared" si="3"/>
        <v>0</v>
      </c>
      <c r="S37" s="7"/>
      <c r="T37" s="7"/>
      <c r="U37" s="7">
        <f t="shared" si="5"/>
        <v>0</v>
      </c>
      <c r="V37" s="7"/>
      <c r="W37" s="7"/>
      <c r="X37" s="10">
        <f t="shared" si="4"/>
        <v>0</v>
      </c>
    </row>
    <row r="38" spans="1:24" s="1" customFormat="1" ht="27.75" customHeight="1" hidden="1">
      <c r="A38" s="5" t="s">
        <v>18</v>
      </c>
      <c r="B38" s="6"/>
      <c r="C38" s="7"/>
      <c r="D38" s="7"/>
      <c r="E38" s="7"/>
      <c r="F38" s="10">
        <f t="shared" si="0"/>
        <v>0</v>
      </c>
      <c r="G38" s="7"/>
      <c r="H38" s="7"/>
      <c r="I38" s="7"/>
      <c r="J38" s="10">
        <f t="shared" si="1"/>
        <v>0</v>
      </c>
      <c r="K38" s="7"/>
      <c r="L38" s="17"/>
      <c r="M38" s="7"/>
      <c r="N38" s="10">
        <f t="shared" si="2"/>
        <v>0</v>
      </c>
      <c r="O38" s="7"/>
      <c r="P38" s="17"/>
      <c r="Q38" s="7"/>
      <c r="R38" s="10">
        <f t="shared" si="3"/>
        <v>0</v>
      </c>
      <c r="S38" s="7"/>
      <c r="T38" s="7"/>
      <c r="U38" s="7">
        <f t="shared" si="5"/>
        <v>0</v>
      </c>
      <c r="V38" s="7"/>
      <c r="W38" s="7"/>
      <c r="X38" s="10">
        <f t="shared" si="4"/>
        <v>0</v>
      </c>
    </row>
    <row r="39" spans="1:24" s="1" customFormat="1" ht="14.25" customHeight="1">
      <c r="A39" s="5" t="s">
        <v>13</v>
      </c>
      <c r="B39" s="6" t="s">
        <v>42</v>
      </c>
      <c r="C39" s="7"/>
      <c r="D39" s="7">
        <v>1500</v>
      </c>
      <c r="E39" s="7"/>
      <c r="F39" s="10">
        <f t="shared" si="0"/>
        <v>1500</v>
      </c>
      <c r="G39" s="7"/>
      <c r="H39" s="7">
        <v>500</v>
      </c>
      <c r="I39" s="7"/>
      <c r="J39" s="10">
        <f t="shared" si="1"/>
        <v>500</v>
      </c>
      <c r="K39" s="7"/>
      <c r="L39" s="7"/>
      <c r="M39" s="7"/>
      <c r="N39" s="10">
        <f t="shared" si="2"/>
        <v>0</v>
      </c>
      <c r="O39" s="7"/>
      <c r="P39" s="7">
        <v>2500</v>
      </c>
      <c r="Q39" s="7"/>
      <c r="R39" s="10">
        <f t="shared" si="3"/>
        <v>2500</v>
      </c>
      <c r="S39" s="7"/>
      <c r="T39" s="7"/>
      <c r="U39" s="7">
        <f t="shared" si="5"/>
        <v>0</v>
      </c>
      <c r="V39" s="7">
        <v>500</v>
      </c>
      <c r="W39" s="7">
        <v>0</v>
      </c>
      <c r="X39" s="10">
        <f t="shared" si="4"/>
        <v>500</v>
      </c>
    </row>
    <row r="40" spans="1:24" s="1" customFormat="1" ht="12.75" customHeight="1" hidden="1">
      <c r="A40" s="5"/>
      <c r="B40" s="6"/>
      <c r="C40" s="7"/>
      <c r="D40" s="17"/>
      <c r="E40" s="7"/>
      <c r="F40" s="10">
        <f t="shared" si="0"/>
        <v>0</v>
      </c>
      <c r="G40" s="7"/>
      <c r="H40" s="17"/>
      <c r="I40" s="7"/>
      <c r="J40" s="10">
        <f t="shared" si="1"/>
        <v>0</v>
      </c>
      <c r="K40" s="7"/>
      <c r="L40" s="17"/>
      <c r="M40" s="7"/>
      <c r="N40" s="10">
        <f t="shared" si="2"/>
        <v>0</v>
      </c>
      <c r="O40" s="7"/>
      <c r="P40" s="17"/>
      <c r="Q40" s="7"/>
      <c r="R40" s="10">
        <f t="shared" si="3"/>
        <v>0</v>
      </c>
      <c r="S40" s="7"/>
      <c r="T40" s="7"/>
      <c r="U40" s="7">
        <f t="shared" si="5"/>
        <v>0</v>
      </c>
      <c r="V40" s="17"/>
      <c r="W40" s="7"/>
      <c r="X40" s="10">
        <f t="shared" si="4"/>
        <v>0</v>
      </c>
    </row>
    <row r="41" spans="1:24" s="1" customFormat="1" ht="12.75" customHeight="1" hidden="1">
      <c r="A41" s="5" t="s">
        <v>18</v>
      </c>
      <c r="B41" s="6" t="s">
        <v>52</v>
      </c>
      <c r="C41" s="7">
        <v>2110</v>
      </c>
      <c r="D41" s="17"/>
      <c r="E41" s="7"/>
      <c r="F41" s="10">
        <f t="shared" si="0"/>
        <v>2110</v>
      </c>
      <c r="G41" s="7">
        <v>603</v>
      </c>
      <c r="H41" s="17"/>
      <c r="I41" s="7"/>
      <c r="J41" s="10">
        <f t="shared" si="1"/>
        <v>603</v>
      </c>
      <c r="K41" s="7"/>
      <c r="L41" s="17"/>
      <c r="M41" s="7"/>
      <c r="N41" s="10">
        <f t="shared" si="2"/>
        <v>0</v>
      </c>
      <c r="O41" s="7"/>
      <c r="P41" s="17"/>
      <c r="Q41" s="7"/>
      <c r="R41" s="10">
        <f t="shared" si="3"/>
        <v>0</v>
      </c>
      <c r="S41" s="7"/>
      <c r="T41" s="7"/>
      <c r="U41" s="7">
        <f t="shared" si="5"/>
        <v>0</v>
      </c>
      <c r="V41" s="17"/>
      <c r="W41" s="7"/>
      <c r="X41" s="10">
        <f t="shared" si="4"/>
        <v>0</v>
      </c>
    </row>
    <row r="42" spans="1:24" s="1" customFormat="1" ht="13.5" customHeight="1">
      <c r="A42" s="5" t="s">
        <v>18</v>
      </c>
      <c r="B42" s="6" t="s">
        <v>53</v>
      </c>
      <c r="C42" s="7">
        <v>18462</v>
      </c>
      <c r="D42" s="7"/>
      <c r="E42" s="17"/>
      <c r="F42" s="10">
        <f t="shared" si="0"/>
        <v>18462</v>
      </c>
      <c r="G42" s="7">
        <v>19257</v>
      </c>
      <c r="H42" s="7"/>
      <c r="I42" s="17"/>
      <c r="J42" s="10">
        <f t="shared" si="1"/>
        <v>19257</v>
      </c>
      <c r="K42" s="7"/>
      <c r="L42" s="7"/>
      <c r="M42" s="17"/>
      <c r="N42" s="10">
        <f t="shared" si="2"/>
        <v>0</v>
      </c>
      <c r="O42" s="7">
        <v>18444</v>
      </c>
      <c r="P42" s="7"/>
      <c r="Q42" s="17"/>
      <c r="R42" s="10">
        <f t="shared" si="3"/>
        <v>18444</v>
      </c>
      <c r="S42" s="7">
        <v>19248</v>
      </c>
      <c r="T42" s="7">
        <v>6019</v>
      </c>
      <c r="U42" s="7">
        <f t="shared" si="5"/>
        <v>25267</v>
      </c>
      <c r="V42" s="7">
        <v>0</v>
      </c>
      <c r="W42" s="7">
        <v>10000</v>
      </c>
      <c r="X42" s="10">
        <f t="shared" si="4"/>
        <v>35267</v>
      </c>
    </row>
    <row r="43" spans="1:24" s="1" customFormat="1" ht="27" customHeight="1" hidden="1">
      <c r="A43" s="5"/>
      <c r="B43" s="6"/>
      <c r="C43" s="7"/>
      <c r="D43" s="7"/>
      <c r="E43" s="7"/>
      <c r="F43" s="10">
        <f t="shared" si="0"/>
        <v>0</v>
      </c>
      <c r="G43" s="7"/>
      <c r="H43" s="7"/>
      <c r="I43" s="7"/>
      <c r="J43" s="10">
        <f t="shared" si="1"/>
        <v>0</v>
      </c>
      <c r="K43" s="7"/>
      <c r="L43" s="7"/>
      <c r="M43" s="7"/>
      <c r="N43" s="10">
        <f t="shared" si="2"/>
        <v>0</v>
      </c>
      <c r="O43" s="7"/>
      <c r="P43" s="7"/>
      <c r="Q43" s="7"/>
      <c r="R43" s="10">
        <f t="shared" si="3"/>
        <v>0</v>
      </c>
      <c r="S43" s="7"/>
      <c r="T43" s="7"/>
      <c r="U43" s="7">
        <f t="shared" si="5"/>
        <v>0</v>
      </c>
      <c r="V43" s="7"/>
      <c r="W43" s="7"/>
      <c r="X43" s="10">
        <f t="shared" si="4"/>
        <v>0</v>
      </c>
    </row>
    <row r="44" spans="1:24" s="1" customFormat="1" ht="28.5" customHeight="1" hidden="1">
      <c r="A44" s="5"/>
      <c r="B44" s="6"/>
      <c r="C44" s="7"/>
      <c r="D44" s="7"/>
      <c r="E44" s="7"/>
      <c r="F44" s="10">
        <f t="shared" si="0"/>
        <v>0</v>
      </c>
      <c r="G44" s="7"/>
      <c r="H44" s="7"/>
      <c r="I44" s="7"/>
      <c r="J44" s="10">
        <f t="shared" si="1"/>
        <v>0</v>
      </c>
      <c r="K44" s="7"/>
      <c r="L44" s="7"/>
      <c r="M44" s="7"/>
      <c r="N44" s="10">
        <f t="shared" si="2"/>
        <v>0</v>
      </c>
      <c r="O44" s="7"/>
      <c r="P44" s="7"/>
      <c r="Q44" s="7"/>
      <c r="R44" s="10">
        <f t="shared" si="3"/>
        <v>0</v>
      </c>
      <c r="S44" s="7"/>
      <c r="T44" s="7"/>
      <c r="U44" s="7">
        <f t="shared" si="5"/>
        <v>0</v>
      </c>
      <c r="V44" s="7"/>
      <c r="W44" s="7"/>
      <c r="X44" s="10">
        <f t="shared" si="4"/>
        <v>0</v>
      </c>
    </row>
    <row r="45" spans="1:24" s="1" customFormat="1" ht="15" customHeight="1" hidden="1">
      <c r="A45" s="5"/>
      <c r="B45" s="6"/>
      <c r="C45" s="7"/>
      <c r="D45" s="7"/>
      <c r="E45" s="7"/>
      <c r="F45" s="10">
        <f t="shared" si="0"/>
        <v>0</v>
      </c>
      <c r="G45" s="7"/>
      <c r="H45" s="7"/>
      <c r="I45" s="7"/>
      <c r="J45" s="10">
        <f t="shared" si="1"/>
        <v>0</v>
      </c>
      <c r="K45" s="7"/>
      <c r="L45" s="7"/>
      <c r="M45" s="7"/>
      <c r="N45" s="10">
        <f t="shared" si="2"/>
        <v>0</v>
      </c>
      <c r="O45" s="7"/>
      <c r="P45" s="7"/>
      <c r="Q45" s="7"/>
      <c r="R45" s="10">
        <f t="shared" si="3"/>
        <v>0</v>
      </c>
      <c r="S45" s="7"/>
      <c r="T45" s="7"/>
      <c r="U45" s="7">
        <f t="shared" si="5"/>
        <v>0</v>
      </c>
      <c r="V45" s="7"/>
      <c r="W45" s="7"/>
      <c r="X45" s="10">
        <f t="shared" si="4"/>
        <v>0</v>
      </c>
    </row>
    <row r="46" spans="1:24" s="1" customFormat="1" ht="12.75" customHeight="1">
      <c r="A46" s="2" t="s">
        <v>19</v>
      </c>
      <c r="B46" s="3" t="s">
        <v>20</v>
      </c>
      <c r="C46" s="4">
        <f>+SUM(C47:C55)</f>
        <v>0</v>
      </c>
      <c r="D46" s="4">
        <f>+SUM(D47:D55)</f>
        <v>1241951</v>
      </c>
      <c r="E46" s="4">
        <f>+SUM(E47:E55)</f>
        <v>0</v>
      </c>
      <c r="F46" s="10">
        <f t="shared" si="0"/>
        <v>1241951</v>
      </c>
      <c r="G46" s="4">
        <f>+SUM(G47:G55)</f>
        <v>0</v>
      </c>
      <c r="H46" s="4">
        <f>+SUM(H47:H55)</f>
        <v>1212095</v>
      </c>
      <c r="I46" s="4">
        <f>+SUM(I47:I55)</f>
        <v>0</v>
      </c>
      <c r="J46" s="10">
        <f t="shared" si="1"/>
        <v>1212095</v>
      </c>
      <c r="K46" s="4">
        <f>+SUM(K47:K55)</f>
        <v>0</v>
      </c>
      <c r="L46" s="4">
        <f>+SUM(L47:L55)</f>
        <v>0</v>
      </c>
      <c r="M46" s="4">
        <f>+SUM(M47:M55)</f>
        <v>0</v>
      </c>
      <c r="N46" s="10">
        <f t="shared" si="2"/>
        <v>0</v>
      </c>
      <c r="O46" s="4">
        <f>+SUM(O47:O55)</f>
        <v>0</v>
      </c>
      <c r="P46" s="4">
        <f>+SUM(P47:P55)</f>
        <v>1561200</v>
      </c>
      <c r="Q46" s="4">
        <f>+SUM(Q47:Q55)</f>
        <v>0</v>
      </c>
      <c r="R46" s="10">
        <f t="shared" si="3"/>
        <v>1561200</v>
      </c>
      <c r="S46" s="4">
        <f>+SUM(S47:S55)</f>
        <v>0</v>
      </c>
      <c r="T46" s="4">
        <f>+SUM(T47:T55)</f>
        <v>0</v>
      </c>
      <c r="U46" s="7">
        <f t="shared" si="5"/>
        <v>0</v>
      </c>
      <c r="V46" s="4">
        <f>+SUM(V47:V55)</f>
        <v>1073752</v>
      </c>
      <c r="W46" s="4">
        <f>+SUM(W47:W55)</f>
        <v>0</v>
      </c>
      <c r="X46" s="10">
        <f t="shared" si="4"/>
        <v>1073752</v>
      </c>
    </row>
    <row r="47" spans="1:24" s="1" customFormat="1" ht="12.75" customHeight="1">
      <c r="A47" s="5" t="s">
        <v>1</v>
      </c>
      <c r="B47" s="8" t="s">
        <v>44</v>
      </c>
      <c r="C47" s="7"/>
      <c r="D47" s="7">
        <v>50000</v>
      </c>
      <c r="E47" s="7"/>
      <c r="F47" s="10">
        <f t="shared" si="0"/>
        <v>50000</v>
      </c>
      <c r="G47" s="7"/>
      <c r="H47" s="7">
        <v>146849</v>
      </c>
      <c r="I47" s="7"/>
      <c r="J47" s="10">
        <f t="shared" si="1"/>
        <v>146849</v>
      </c>
      <c r="K47" s="7"/>
      <c r="L47" s="7"/>
      <c r="M47" s="7"/>
      <c r="N47" s="10">
        <f t="shared" si="2"/>
        <v>0</v>
      </c>
      <c r="O47" s="7"/>
      <c r="P47" s="7">
        <v>80000</v>
      </c>
      <c r="Q47" s="7"/>
      <c r="R47" s="10">
        <f t="shared" si="3"/>
        <v>80000</v>
      </c>
      <c r="S47" s="7"/>
      <c r="T47" s="7"/>
      <c r="U47" s="7">
        <f t="shared" si="5"/>
        <v>0</v>
      </c>
      <c r="V47" s="7">
        <v>152378</v>
      </c>
      <c r="W47" s="7">
        <v>0</v>
      </c>
      <c r="X47" s="10">
        <f t="shared" si="4"/>
        <v>152378</v>
      </c>
    </row>
    <row r="48" spans="1:24" s="1" customFormat="1" ht="12.75">
      <c r="A48" s="5" t="s">
        <v>2</v>
      </c>
      <c r="B48" s="6" t="s">
        <v>21</v>
      </c>
      <c r="C48" s="7"/>
      <c r="D48" s="7">
        <v>208000</v>
      </c>
      <c r="E48" s="7"/>
      <c r="F48" s="10">
        <f t="shared" si="0"/>
        <v>208000</v>
      </c>
      <c r="G48" s="7"/>
      <c r="H48" s="7">
        <v>114700</v>
      </c>
      <c r="I48" s="7"/>
      <c r="J48" s="10">
        <f t="shared" si="1"/>
        <v>114700</v>
      </c>
      <c r="K48" s="7"/>
      <c r="L48" s="7"/>
      <c r="M48" s="7"/>
      <c r="N48" s="10">
        <f t="shared" si="2"/>
        <v>0</v>
      </c>
      <c r="O48" s="7"/>
      <c r="P48" s="7">
        <v>308000</v>
      </c>
      <c r="Q48" s="7"/>
      <c r="R48" s="10">
        <f t="shared" si="3"/>
        <v>308000</v>
      </c>
      <c r="S48" s="7"/>
      <c r="T48" s="7"/>
      <c r="U48" s="7">
        <f t="shared" si="5"/>
        <v>0</v>
      </c>
      <c r="V48" s="7">
        <v>171230</v>
      </c>
      <c r="W48" s="7">
        <v>0</v>
      </c>
      <c r="X48" s="10">
        <f t="shared" si="4"/>
        <v>171230</v>
      </c>
    </row>
    <row r="49" spans="1:24" s="1" customFormat="1" ht="12.75">
      <c r="A49" s="5" t="s">
        <v>3</v>
      </c>
      <c r="B49" s="6" t="s">
        <v>82</v>
      </c>
      <c r="C49" s="7"/>
      <c r="D49" s="7">
        <v>13000</v>
      </c>
      <c r="E49" s="7"/>
      <c r="F49" s="10">
        <f t="shared" si="0"/>
        <v>13000</v>
      </c>
      <c r="G49" s="7"/>
      <c r="H49" s="7">
        <v>10000</v>
      </c>
      <c r="I49" s="7"/>
      <c r="J49" s="10">
        <f t="shared" si="1"/>
        <v>10000</v>
      </c>
      <c r="K49" s="7"/>
      <c r="L49" s="7"/>
      <c r="M49" s="7"/>
      <c r="N49" s="10">
        <f t="shared" si="2"/>
        <v>0</v>
      </c>
      <c r="O49" s="7"/>
      <c r="P49" s="7">
        <v>17000</v>
      </c>
      <c r="Q49" s="7"/>
      <c r="R49" s="10">
        <f t="shared" si="3"/>
        <v>17000</v>
      </c>
      <c r="S49" s="7"/>
      <c r="T49" s="7"/>
      <c r="U49" s="7">
        <f t="shared" si="5"/>
        <v>0</v>
      </c>
      <c r="V49" s="7">
        <v>10000</v>
      </c>
      <c r="W49" s="7">
        <v>0</v>
      </c>
      <c r="X49" s="10">
        <f t="shared" si="4"/>
        <v>10000</v>
      </c>
    </row>
    <row r="50" spans="1:24" s="1" customFormat="1" ht="12.75" customHeight="1" hidden="1">
      <c r="A50" s="5"/>
      <c r="B50" s="6"/>
      <c r="C50" s="7"/>
      <c r="D50" s="17"/>
      <c r="E50" s="7"/>
      <c r="F50" s="10">
        <f t="shared" si="0"/>
        <v>0</v>
      </c>
      <c r="G50" s="7"/>
      <c r="H50" s="17"/>
      <c r="I50" s="7"/>
      <c r="J50" s="10">
        <f t="shared" si="1"/>
        <v>0</v>
      </c>
      <c r="K50" s="7"/>
      <c r="L50" s="7"/>
      <c r="M50" s="7"/>
      <c r="N50" s="10">
        <f t="shared" si="2"/>
        <v>0</v>
      </c>
      <c r="O50" s="7"/>
      <c r="P50" s="17"/>
      <c r="Q50" s="7"/>
      <c r="R50" s="10">
        <f t="shared" si="3"/>
        <v>0</v>
      </c>
      <c r="S50" s="7"/>
      <c r="T50" s="7"/>
      <c r="U50" s="7">
        <f t="shared" si="5"/>
        <v>0</v>
      </c>
      <c r="V50" s="17"/>
      <c r="W50" s="7"/>
      <c r="X50" s="10">
        <f t="shared" si="4"/>
        <v>0</v>
      </c>
    </row>
    <row r="51" spans="1:24" s="1" customFormat="1" ht="12.75" customHeight="1">
      <c r="A51" s="5" t="s">
        <v>11</v>
      </c>
      <c r="B51" s="6" t="s">
        <v>36</v>
      </c>
      <c r="C51" s="7"/>
      <c r="D51" s="7">
        <v>89200</v>
      </c>
      <c r="E51" s="7"/>
      <c r="F51" s="10">
        <f t="shared" si="0"/>
        <v>89200</v>
      </c>
      <c r="G51" s="7"/>
      <c r="H51" s="7">
        <v>49300</v>
      </c>
      <c r="I51" s="7"/>
      <c r="J51" s="10">
        <f t="shared" si="1"/>
        <v>49300</v>
      </c>
      <c r="K51" s="7"/>
      <c r="L51" s="7"/>
      <c r="M51" s="7"/>
      <c r="N51" s="10">
        <f t="shared" si="2"/>
        <v>0</v>
      </c>
      <c r="O51" s="7"/>
      <c r="P51" s="7">
        <v>99200</v>
      </c>
      <c r="Q51" s="7"/>
      <c r="R51" s="10">
        <f t="shared" si="3"/>
        <v>99200</v>
      </c>
      <c r="S51" s="7"/>
      <c r="T51" s="7"/>
      <c r="U51" s="7">
        <f t="shared" si="5"/>
        <v>0</v>
      </c>
      <c r="V51" s="7">
        <v>107575</v>
      </c>
      <c r="W51" s="7">
        <v>0</v>
      </c>
      <c r="X51" s="10">
        <f t="shared" si="4"/>
        <v>107575</v>
      </c>
    </row>
    <row r="52" spans="1:24" s="1" customFormat="1" ht="12.75">
      <c r="A52" s="5" t="s">
        <v>12</v>
      </c>
      <c r="B52" s="6" t="s">
        <v>22</v>
      </c>
      <c r="C52" s="7"/>
      <c r="D52" s="7">
        <v>406200</v>
      </c>
      <c r="E52" s="7"/>
      <c r="F52" s="10">
        <f t="shared" si="0"/>
        <v>406200</v>
      </c>
      <c r="G52" s="7"/>
      <c r="H52" s="7">
        <v>345000</v>
      </c>
      <c r="I52" s="7"/>
      <c r="J52" s="10">
        <f t="shared" si="1"/>
        <v>345000</v>
      </c>
      <c r="K52" s="7"/>
      <c r="L52" s="7"/>
      <c r="M52" s="7"/>
      <c r="N52" s="10">
        <f t="shared" si="2"/>
        <v>0</v>
      </c>
      <c r="O52" s="7"/>
      <c r="P52" s="7">
        <v>406200</v>
      </c>
      <c r="Q52" s="7"/>
      <c r="R52" s="10">
        <f t="shared" si="3"/>
        <v>406200</v>
      </c>
      <c r="S52" s="7"/>
      <c r="T52" s="7"/>
      <c r="U52" s="7">
        <f t="shared" si="5"/>
        <v>0</v>
      </c>
      <c r="V52" s="7">
        <v>255000</v>
      </c>
      <c r="W52" s="7">
        <v>0</v>
      </c>
      <c r="X52" s="10">
        <f t="shared" si="4"/>
        <v>255000</v>
      </c>
    </row>
    <row r="53" spans="1:24" s="1" customFormat="1" ht="12.75" customHeight="1">
      <c r="A53" s="5" t="s">
        <v>13</v>
      </c>
      <c r="B53" s="6" t="s">
        <v>81</v>
      </c>
      <c r="C53" s="7"/>
      <c r="D53" s="7">
        <v>272300</v>
      </c>
      <c r="E53" s="17"/>
      <c r="F53" s="10">
        <f t="shared" si="0"/>
        <v>272300</v>
      </c>
      <c r="G53" s="7"/>
      <c r="H53" s="7">
        <v>192085</v>
      </c>
      <c r="I53" s="17"/>
      <c r="J53" s="10">
        <f t="shared" si="1"/>
        <v>192085</v>
      </c>
      <c r="K53" s="7"/>
      <c r="L53" s="7"/>
      <c r="M53" s="17"/>
      <c r="N53" s="10">
        <f t="shared" si="2"/>
        <v>0</v>
      </c>
      <c r="O53" s="7"/>
      <c r="P53" s="7">
        <v>372300</v>
      </c>
      <c r="Q53" s="17"/>
      <c r="R53" s="10">
        <f t="shared" si="3"/>
        <v>372300</v>
      </c>
      <c r="S53" s="7"/>
      <c r="T53" s="7"/>
      <c r="U53" s="7">
        <f t="shared" si="5"/>
        <v>0</v>
      </c>
      <c r="V53" s="7">
        <v>246166</v>
      </c>
      <c r="W53" s="7">
        <v>0</v>
      </c>
      <c r="X53" s="10">
        <f t="shared" si="4"/>
        <v>246166</v>
      </c>
    </row>
    <row r="54" spans="1:24" s="1" customFormat="1" ht="13.5" customHeight="1" hidden="1">
      <c r="A54" s="5"/>
      <c r="B54" s="8"/>
      <c r="C54" s="7"/>
      <c r="D54" s="17"/>
      <c r="E54" s="7"/>
      <c r="F54" s="10">
        <f t="shared" si="0"/>
        <v>0</v>
      </c>
      <c r="G54" s="7"/>
      <c r="H54" s="17"/>
      <c r="I54" s="7"/>
      <c r="J54" s="10">
        <f t="shared" si="1"/>
        <v>0</v>
      </c>
      <c r="K54" s="7"/>
      <c r="L54" s="7"/>
      <c r="M54" s="7"/>
      <c r="N54" s="10">
        <f t="shared" si="2"/>
        <v>0</v>
      </c>
      <c r="O54" s="7"/>
      <c r="P54" s="17"/>
      <c r="Q54" s="7"/>
      <c r="R54" s="10">
        <f t="shared" si="3"/>
        <v>0</v>
      </c>
      <c r="S54" s="7"/>
      <c r="T54" s="7"/>
      <c r="U54" s="7">
        <f t="shared" si="5"/>
        <v>0</v>
      </c>
      <c r="V54" s="17"/>
      <c r="W54" s="7"/>
      <c r="X54" s="10">
        <f t="shared" si="4"/>
        <v>0</v>
      </c>
    </row>
    <row r="55" spans="1:24" s="1" customFormat="1" ht="12.75" customHeight="1">
      <c r="A55" s="5" t="s">
        <v>18</v>
      </c>
      <c r="B55" s="8" t="s">
        <v>83</v>
      </c>
      <c r="C55" s="7"/>
      <c r="D55" s="7">
        <v>203251</v>
      </c>
      <c r="E55" s="7"/>
      <c r="F55" s="10">
        <f t="shared" si="0"/>
        <v>203251</v>
      </c>
      <c r="G55" s="7"/>
      <c r="H55" s="7">
        <v>354161</v>
      </c>
      <c r="I55" s="7"/>
      <c r="J55" s="10">
        <f t="shared" si="1"/>
        <v>354161</v>
      </c>
      <c r="K55" s="7"/>
      <c r="L55" s="7"/>
      <c r="M55" s="7"/>
      <c r="N55" s="10">
        <f t="shared" si="2"/>
        <v>0</v>
      </c>
      <c r="O55" s="7"/>
      <c r="P55" s="7">
        <v>278500</v>
      </c>
      <c r="Q55" s="7"/>
      <c r="R55" s="10">
        <f t="shared" si="3"/>
        <v>278500</v>
      </c>
      <c r="S55" s="7"/>
      <c r="T55" s="7"/>
      <c r="U55" s="7">
        <f t="shared" si="5"/>
        <v>0</v>
      </c>
      <c r="V55" s="7">
        <v>131403</v>
      </c>
      <c r="W55" s="7">
        <v>0</v>
      </c>
      <c r="X55" s="10">
        <f t="shared" si="4"/>
        <v>131403</v>
      </c>
    </row>
    <row r="56" spans="1:24" s="1" customFormat="1" ht="13.5" customHeight="1">
      <c r="A56" s="2" t="s">
        <v>23</v>
      </c>
      <c r="B56" s="3" t="s">
        <v>24</v>
      </c>
      <c r="C56" s="4">
        <f>+SUM(C57:C63)</f>
        <v>173813</v>
      </c>
      <c r="D56" s="4">
        <f>+SUM(D57:D63)</f>
        <v>264500</v>
      </c>
      <c r="E56" s="4">
        <f>+SUM(E57:E63)</f>
        <v>82122</v>
      </c>
      <c r="F56" s="10">
        <f t="shared" si="0"/>
        <v>520435</v>
      </c>
      <c r="G56" s="4">
        <f>+SUM(G57:G63)</f>
        <v>189426</v>
      </c>
      <c r="H56" s="4">
        <f>+SUM(H57:H63)</f>
        <v>221300</v>
      </c>
      <c r="I56" s="4">
        <f>+SUM(I57:I63)</f>
        <v>17290</v>
      </c>
      <c r="J56" s="10">
        <f t="shared" si="1"/>
        <v>428016</v>
      </c>
      <c r="K56" s="4">
        <f>+SUM(K57:K63)</f>
        <v>0</v>
      </c>
      <c r="L56" s="4">
        <f>+SUM(L57:L63)</f>
        <v>0</v>
      </c>
      <c r="M56" s="4">
        <f>+SUM(M57:M63)</f>
        <v>0</v>
      </c>
      <c r="N56" s="10">
        <f t="shared" si="2"/>
        <v>0</v>
      </c>
      <c r="O56" s="4">
        <f>+SUM(O57:O63)</f>
        <v>172800</v>
      </c>
      <c r="P56" s="4">
        <f>+SUM(P57:P63)</f>
        <v>269560</v>
      </c>
      <c r="Q56" s="4">
        <f>+SUM(Q57:Q63)</f>
        <v>0</v>
      </c>
      <c r="R56" s="10">
        <f t="shared" si="3"/>
        <v>442360</v>
      </c>
      <c r="S56" s="4">
        <f>+SUM(S57:S63)</f>
        <v>191160</v>
      </c>
      <c r="T56" s="4">
        <f>+SUM(T57:T63)</f>
        <v>992</v>
      </c>
      <c r="U56" s="4">
        <f t="shared" si="5"/>
        <v>192152</v>
      </c>
      <c r="V56" s="4">
        <f>+SUM(V57:V63)</f>
        <v>258918</v>
      </c>
      <c r="W56" s="4">
        <f>+SUM(W57:W63)</f>
        <v>37290</v>
      </c>
      <c r="X56" s="10">
        <f t="shared" si="4"/>
        <v>488360</v>
      </c>
    </row>
    <row r="57" spans="1:24" s="1" customFormat="1" ht="12.75">
      <c r="A57" s="5" t="s">
        <v>1</v>
      </c>
      <c r="B57" s="6" t="s">
        <v>25</v>
      </c>
      <c r="C57" s="7">
        <v>172800</v>
      </c>
      <c r="D57" s="7"/>
      <c r="E57" s="7">
        <v>82122</v>
      </c>
      <c r="F57" s="10">
        <f t="shared" si="0"/>
        <v>254922</v>
      </c>
      <c r="G57" s="7">
        <v>187380</v>
      </c>
      <c r="H57" s="7"/>
      <c r="I57" s="7">
        <v>17290</v>
      </c>
      <c r="J57" s="10">
        <f t="shared" si="1"/>
        <v>204670</v>
      </c>
      <c r="K57" s="7"/>
      <c r="L57" s="7"/>
      <c r="M57" s="7"/>
      <c r="N57" s="10">
        <f t="shared" si="2"/>
        <v>0</v>
      </c>
      <c r="O57" s="7">
        <v>172800</v>
      </c>
      <c r="P57" s="7"/>
      <c r="Q57" s="7"/>
      <c r="R57" s="10">
        <f t="shared" si="3"/>
        <v>172800</v>
      </c>
      <c r="S57" s="7">
        <v>191160</v>
      </c>
      <c r="T57" s="7"/>
      <c r="U57" s="7">
        <f t="shared" si="5"/>
        <v>191160</v>
      </c>
      <c r="V57" s="7">
        <v>0</v>
      </c>
      <c r="W57" s="7">
        <v>37290</v>
      </c>
      <c r="X57" s="10">
        <f t="shared" si="4"/>
        <v>228450</v>
      </c>
    </row>
    <row r="58" spans="1:24" s="1" customFormat="1" ht="12.75" customHeight="1" hidden="1">
      <c r="A58" s="5"/>
      <c r="B58" s="6"/>
      <c r="C58" s="7"/>
      <c r="D58" s="7"/>
      <c r="E58" s="7"/>
      <c r="F58" s="10">
        <f t="shared" si="0"/>
        <v>0</v>
      </c>
      <c r="G58" s="7"/>
      <c r="H58" s="7"/>
      <c r="I58" s="7"/>
      <c r="J58" s="10">
        <f t="shared" si="1"/>
        <v>0</v>
      </c>
      <c r="K58" s="7"/>
      <c r="L58" s="7"/>
      <c r="M58" s="7"/>
      <c r="N58" s="10">
        <f t="shared" si="2"/>
        <v>0</v>
      </c>
      <c r="O58" s="7"/>
      <c r="P58" s="7"/>
      <c r="Q58" s="7"/>
      <c r="R58" s="10">
        <f t="shared" si="3"/>
        <v>0</v>
      </c>
      <c r="S58" s="7"/>
      <c r="T58" s="7"/>
      <c r="U58" s="7">
        <f t="shared" si="5"/>
        <v>0</v>
      </c>
      <c r="V58" s="7"/>
      <c r="W58" s="7"/>
      <c r="X58" s="10">
        <f t="shared" si="4"/>
        <v>0</v>
      </c>
    </row>
    <row r="59" spans="1:24" s="1" customFormat="1" ht="12.75">
      <c r="A59" s="5" t="s">
        <v>2</v>
      </c>
      <c r="B59" s="6" t="s">
        <v>48</v>
      </c>
      <c r="C59" s="7">
        <v>1013</v>
      </c>
      <c r="D59" s="7">
        <v>121000</v>
      </c>
      <c r="E59" s="7"/>
      <c r="F59" s="10">
        <f t="shared" si="0"/>
        <v>122013</v>
      </c>
      <c r="G59" s="7">
        <v>2046</v>
      </c>
      <c r="H59" s="7">
        <v>68000</v>
      </c>
      <c r="I59" s="7"/>
      <c r="J59" s="10">
        <f t="shared" si="1"/>
        <v>70046</v>
      </c>
      <c r="K59" s="7"/>
      <c r="L59" s="7"/>
      <c r="M59" s="7"/>
      <c r="N59" s="10">
        <f t="shared" si="2"/>
        <v>0</v>
      </c>
      <c r="O59" s="7"/>
      <c r="P59" s="7">
        <v>123000</v>
      </c>
      <c r="Q59" s="7"/>
      <c r="R59" s="10">
        <f t="shared" si="3"/>
        <v>123000</v>
      </c>
      <c r="S59" s="7"/>
      <c r="T59" s="7">
        <v>992</v>
      </c>
      <c r="U59" s="7">
        <f t="shared" si="5"/>
        <v>992</v>
      </c>
      <c r="V59" s="7">
        <v>147148</v>
      </c>
      <c r="W59" s="7">
        <v>0</v>
      </c>
      <c r="X59" s="10">
        <f t="shared" si="4"/>
        <v>148140</v>
      </c>
    </row>
    <row r="60" spans="1:24" s="1" customFormat="1" ht="12.75">
      <c r="A60" s="5" t="s">
        <v>3</v>
      </c>
      <c r="B60" s="6" t="s">
        <v>26</v>
      </c>
      <c r="C60" s="7"/>
      <c r="D60" s="7">
        <v>27480</v>
      </c>
      <c r="E60" s="7"/>
      <c r="F60" s="10">
        <f t="shared" si="0"/>
        <v>27480</v>
      </c>
      <c r="G60" s="7"/>
      <c r="H60" s="7">
        <v>32500</v>
      </c>
      <c r="I60" s="7"/>
      <c r="J60" s="10">
        <f t="shared" si="1"/>
        <v>32500</v>
      </c>
      <c r="K60" s="7"/>
      <c r="L60" s="7"/>
      <c r="M60" s="7"/>
      <c r="N60" s="10">
        <f t="shared" si="2"/>
        <v>0</v>
      </c>
      <c r="O60" s="7"/>
      <c r="P60" s="7">
        <v>28500</v>
      </c>
      <c r="Q60" s="7"/>
      <c r="R60" s="10">
        <f t="shared" si="3"/>
        <v>28500</v>
      </c>
      <c r="S60" s="7"/>
      <c r="T60" s="7"/>
      <c r="U60" s="7">
        <f t="shared" si="5"/>
        <v>0</v>
      </c>
      <c r="V60" s="7">
        <v>21120</v>
      </c>
      <c r="W60" s="7">
        <v>0</v>
      </c>
      <c r="X60" s="10">
        <f t="shared" si="4"/>
        <v>21120</v>
      </c>
    </row>
    <row r="61" spans="1:24" s="1" customFormat="1" ht="12.75">
      <c r="A61" s="5" t="s">
        <v>11</v>
      </c>
      <c r="B61" s="6" t="s">
        <v>27</v>
      </c>
      <c r="C61" s="7"/>
      <c r="D61" s="7">
        <v>31230</v>
      </c>
      <c r="E61" s="7"/>
      <c r="F61" s="10">
        <f t="shared" si="0"/>
        <v>31230</v>
      </c>
      <c r="G61" s="7"/>
      <c r="H61" s="7">
        <v>30800</v>
      </c>
      <c r="I61" s="7"/>
      <c r="J61" s="10">
        <f t="shared" si="1"/>
        <v>30800</v>
      </c>
      <c r="K61" s="7"/>
      <c r="L61" s="7"/>
      <c r="M61" s="7"/>
      <c r="N61" s="10">
        <f t="shared" si="2"/>
        <v>0</v>
      </c>
      <c r="O61" s="7"/>
      <c r="P61" s="7">
        <v>31910</v>
      </c>
      <c r="Q61" s="7"/>
      <c r="R61" s="10">
        <f t="shared" si="3"/>
        <v>31910</v>
      </c>
      <c r="S61" s="7"/>
      <c r="T61" s="7"/>
      <c r="U61" s="7">
        <f t="shared" si="5"/>
        <v>0</v>
      </c>
      <c r="V61" s="7">
        <v>20890</v>
      </c>
      <c r="W61" s="7">
        <v>0</v>
      </c>
      <c r="X61" s="10">
        <f t="shared" si="4"/>
        <v>20890</v>
      </c>
    </row>
    <row r="62" spans="1:24" s="1" customFormat="1" ht="12.75" customHeight="1" hidden="1">
      <c r="A62" s="5"/>
      <c r="B62" s="6"/>
      <c r="C62" s="7"/>
      <c r="D62" s="7"/>
      <c r="E62" s="7"/>
      <c r="F62" s="10">
        <f t="shared" si="0"/>
        <v>0</v>
      </c>
      <c r="G62" s="7"/>
      <c r="H62" s="7"/>
      <c r="I62" s="7"/>
      <c r="J62" s="10">
        <f t="shared" si="1"/>
        <v>0</v>
      </c>
      <c r="K62" s="7"/>
      <c r="L62" s="17"/>
      <c r="M62" s="7"/>
      <c r="N62" s="10">
        <f t="shared" si="2"/>
        <v>0</v>
      </c>
      <c r="O62" s="7"/>
      <c r="P62" s="7"/>
      <c r="Q62" s="7"/>
      <c r="R62" s="10">
        <f t="shared" si="3"/>
        <v>0</v>
      </c>
      <c r="S62" s="7"/>
      <c r="T62" s="7"/>
      <c r="U62" s="7">
        <f t="shared" si="5"/>
        <v>0</v>
      </c>
      <c r="V62" s="7"/>
      <c r="W62" s="7"/>
      <c r="X62" s="10">
        <f t="shared" si="4"/>
        <v>0</v>
      </c>
    </row>
    <row r="63" spans="1:24" s="1" customFormat="1" ht="12.75">
      <c r="A63" s="5" t="s">
        <v>12</v>
      </c>
      <c r="B63" s="6" t="s">
        <v>84</v>
      </c>
      <c r="C63" s="7"/>
      <c r="D63" s="7">
        <v>84790</v>
      </c>
      <c r="E63" s="7"/>
      <c r="F63" s="10">
        <f t="shared" si="0"/>
        <v>84790</v>
      </c>
      <c r="G63" s="7"/>
      <c r="H63" s="7">
        <v>90000</v>
      </c>
      <c r="I63" s="7"/>
      <c r="J63" s="10">
        <f t="shared" si="1"/>
        <v>90000</v>
      </c>
      <c r="K63" s="7"/>
      <c r="L63" s="7"/>
      <c r="M63" s="7"/>
      <c r="N63" s="10">
        <f t="shared" si="2"/>
        <v>0</v>
      </c>
      <c r="O63" s="7"/>
      <c r="P63" s="7">
        <v>86150</v>
      </c>
      <c r="Q63" s="7"/>
      <c r="R63" s="10">
        <f t="shared" si="3"/>
        <v>86150</v>
      </c>
      <c r="S63" s="7"/>
      <c r="T63" s="7"/>
      <c r="U63" s="7">
        <f t="shared" si="5"/>
        <v>0</v>
      </c>
      <c r="V63" s="7">
        <v>69760</v>
      </c>
      <c r="W63" s="7">
        <v>0</v>
      </c>
      <c r="X63" s="10">
        <f t="shared" si="4"/>
        <v>69760</v>
      </c>
    </row>
    <row r="64" spans="1:24" s="1" customFormat="1" ht="12.75" customHeight="1">
      <c r="A64" s="2" t="s">
        <v>28</v>
      </c>
      <c r="B64" s="3" t="s">
        <v>29</v>
      </c>
      <c r="C64" s="4">
        <f>+SUM(C65:C72)</f>
        <v>0</v>
      </c>
      <c r="D64" s="4">
        <f>+SUM(D65:D70)</f>
        <v>875700</v>
      </c>
      <c r="E64" s="4">
        <f>+SUM(E65:E72)</f>
        <v>0</v>
      </c>
      <c r="F64" s="10">
        <f t="shared" si="0"/>
        <v>875700</v>
      </c>
      <c r="G64" s="4">
        <f>+SUM(G65:G72)</f>
        <v>0</v>
      </c>
      <c r="H64" s="4">
        <f>+SUM(H65:H70)</f>
        <v>590000</v>
      </c>
      <c r="I64" s="4">
        <f>+SUM(I65:I72)</f>
        <v>0</v>
      </c>
      <c r="J64" s="10">
        <f t="shared" si="1"/>
        <v>590000</v>
      </c>
      <c r="K64" s="4">
        <f>+SUM(K65:K72)</f>
        <v>0</v>
      </c>
      <c r="L64" s="4">
        <f>+SUM(L65:L72)</f>
        <v>0</v>
      </c>
      <c r="M64" s="4">
        <f>+SUM(M65:M72)</f>
        <v>0</v>
      </c>
      <c r="N64" s="10">
        <f t="shared" si="2"/>
        <v>0</v>
      </c>
      <c r="O64" s="4">
        <f>+SUM(O65:O72)</f>
        <v>0</v>
      </c>
      <c r="P64" s="4">
        <f>+SUM(P65:P71)</f>
        <v>1278240</v>
      </c>
      <c r="Q64" s="4">
        <f>+SUM(Q65:Q72)</f>
        <v>0</v>
      </c>
      <c r="R64" s="4">
        <f>+SUM(R65:R71)</f>
        <v>1278240</v>
      </c>
      <c r="S64" s="4">
        <f>+SUM(S65:S72)</f>
        <v>0</v>
      </c>
      <c r="T64" s="4">
        <f>+SUM(T65:T72)</f>
        <v>0</v>
      </c>
      <c r="U64" s="7">
        <f t="shared" si="5"/>
        <v>0</v>
      </c>
      <c r="V64" s="4">
        <f>+SUM(V65:V70)</f>
        <v>800688</v>
      </c>
      <c r="W64" s="4">
        <f>+SUM(W65:W72)</f>
        <v>0</v>
      </c>
      <c r="X64" s="10">
        <f t="shared" si="4"/>
        <v>800688</v>
      </c>
    </row>
    <row r="65" spans="1:24" s="1" customFormat="1" ht="13.5" customHeight="1" hidden="1">
      <c r="A65" s="5" t="s">
        <v>1</v>
      </c>
      <c r="B65" s="8" t="s">
        <v>56</v>
      </c>
      <c r="C65" s="7"/>
      <c r="D65" s="17"/>
      <c r="E65" s="7"/>
      <c r="F65" s="10">
        <f t="shared" si="0"/>
        <v>0</v>
      </c>
      <c r="G65" s="7"/>
      <c r="H65" s="17"/>
      <c r="I65" s="7"/>
      <c r="J65" s="10">
        <f t="shared" si="1"/>
        <v>0</v>
      </c>
      <c r="K65" s="7"/>
      <c r="L65" s="7"/>
      <c r="M65" s="7"/>
      <c r="N65" s="10">
        <f t="shared" si="2"/>
        <v>0</v>
      </c>
      <c r="O65" s="7"/>
      <c r="P65" s="7">
        <v>5000</v>
      </c>
      <c r="Q65" s="7"/>
      <c r="R65" s="10">
        <f t="shared" si="3"/>
        <v>5000</v>
      </c>
      <c r="S65" s="7"/>
      <c r="T65" s="7"/>
      <c r="U65" s="7">
        <f t="shared" si="5"/>
        <v>0</v>
      </c>
      <c r="V65" s="17"/>
      <c r="W65" s="7"/>
      <c r="X65" s="10">
        <f t="shared" si="4"/>
        <v>0</v>
      </c>
    </row>
    <row r="66" spans="1:24" s="1" customFormat="1" ht="14.25" customHeight="1">
      <c r="A66" s="5" t="s">
        <v>1</v>
      </c>
      <c r="B66" s="6" t="s">
        <v>85</v>
      </c>
      <c r="C66" s="7"/>
      <c r="D66" s="7">
        <v>423000</v>
      </c>
      <c r="E66" s="7"/>
      <c r="F66" s="10">
        <f t="shared" si="0"/>
        <v>423000</v>
      </c>
      <c r="G66" s="7"/>
      <c r="H66" s="7">
        <v>200000</v>
      </c>
      <c r="I66" s="7"/>
      <c r="J66" s="10">
        <f t="shared" si="1"/>
        <v>200000</v>
      </c>
      <c r="K66" s="7"/>
      <c r="L66" s="7"/>
      <c r="M66" s="7"/>
      <c r="N66" s="10">
        <f t="shared" si="2"/>
        <v>0</v>
      </c>
      <c r="O66" s="7"/>
      <c r="P66" s="7">
        <v>800000</v>
      </c>
      <c r="Q66" s="7"/>
      <c r="R66" s="10">
        <f t="shared" si="3"/>
        <v>800000</v>
      </c>
      <c r="S66" s="7"/>
      <c r="T66" s="7"/>
      <c r="U66" s="7">
        <f t="shared" si="5"/>
        <v>0</v>
      </c>
      <c r="V66" s="7">
        <v>285882</v>
      </c>
      <c r="W66" s="7">
        <v>0</v>
      </c>
      <c r="X66" s="10">
        <f t="shared" si="4"/>
        <v>285882</v>
      </c>
    </row>
    <row r="67" spans="1:24" s="1" customFormat="1" ht="12.75">
      <c r="A67" s="5" t="s">
        <v>2</v>
      </c>
      <c r="B67" s="6" t="s">
        <v>30</v>
      </c>
      <c r="C67" s="7"/>
      <c r="D67" s="7">
        <v>338300</v>
      </c>
      <c r="E67" s="7"/>
      <c r="F67" s="10">
        <f t="shared" si="0"/>
        <v>338300</v>
      </c>
      <c r="G67" s="7"/>
      <c r="H67" s="7">
        <v>358000</v>
      </c>
      <c r="I67" s="7"/>
      <c r="J67" s="10">
        <f t="shared" si="1"/>
        <v>358000</v>
      </c>
      <c r="K67" s="7"/>
      <c r="L67" s="7"/>
      <c r="M67" s="7"/>
      <c r="N67" s="10">
        <f t="shared" si="2"/>
        <v>0</v>
      </c>
      <c r="O67" s="7"/>
      <c r="P67" s="7">
        <v>338300</v>
      </c>
      <c r="Q67" s="7"/>
      <c r="R67" s="10">
        <f t="shared" si="3"/>
        <v>338300</v>
      </c>
      <c r="S67" s="7"/>
      <c r="T67" s="7"/>
      <c r="U67" s="7">
        <f t="shared" si="5"/>
        <v>0</v>
      </c>
      <c r="V67" s="7">
        <v>510806</v>
      </c>
      <c r="W67" s="7">
        <v>0</v>
      </c>
      <c r="X67" s="10">
        <f t="shared" si="4"/>
        <v>510806</v>
      </c>
    </row>
    <row r="68" spans="1:24" s="1" customFormat="1" ht="12.75" customHeight="1">
      <c r="A68" s="5" t="s">
        <v>3</v>
      </c>
      <c r="B68" s="6" t="s">
        <v>86</v>
      </c>
      <c r="C68" s="7"/>
      <c r="D68" s="7">
        <v>43300</v>
      </c>
      <c r="E68" s="7"/>
      <c r="F68" s="10">
        <f t="shared" si="0"/>
        <v>43300</v>
      </c>
      <c r="G68" s="7"/>
      <c r="H68" s="7">
        <v>30000</v>
      </c>
      <c r="I68" s="7"/>
      <c r="J68" s="10">
        <f t="shared" si="1"/>
        <v>30000</v>
      </c>
      <c r="K68" s="7"/>
      <c r="L68" s="7"/>
      <c r="M68" s="7"/>
      <c r="N68" s="10">
        <f t="shared" si="2"/>
        <v>0</v>
      </c>
      <c r="O68" s="7"/>
      <c r="P68" s="7">
        <v>51300</v>
      </c>
      <c r="Q68" s="7"/>
      <c r="R68" s="10">
        <f t="shared" si="3"/>
        <v>51300</v>
      </c>
      <c r="S68" s="7"/>
      <c r="T68" s="7"/>
      <c r="U68" s="7">
        <f t="shared" si="5"/>
        <v>0</v>
      </c>
      <c r="V68" s="7">
        <v>2000</v>
      </c>
      <c r="W68" s="7">
        <v>0</v>
      </c>
      <c r="X68" s="10">
        <f t="shared" si="4"/>
        <v>2000</v>
      </c>
    </row>
    <row r="69" spans="1:24" s="1" customFormat="1" ht="13.5" customHeight="1">
      <c r="A69" s="5" t="s">
        <v>11</v>
      </c>
      <c r="B69" s="6" t="s">
        <v>54</v>
      </c>
      <c r="C69" s="7"/>
      <c r="D69" s="7">
        <v>2000</v>
      </c>
      <c r="E69" s="7"/>
      <c r="F69" s="10">
        <f t="shared" si="0"/>
        <v>2000</v>
      </c>
      <c r="G69" s="7"/>
      <c r="H69" s="7">
        <v>2000</v>
      </c>
      <c r="I69" s="7"/>
      <c r="J69" s="10">
        <f t="shared" si="1"/>
        <v>2000</v>
      </c>
      <c r="K69" s="7"/>
      <c r="L69" s="7"/>
      <c r="M69" s="7"/>
      <c r="N69" s="10">
        <f t="shared" si="2"/>
        <v>0</v>
      </c>
      <c r="O69" s="7"/>
      <c r="P69" s="7">
        <v>2000</v>
      </c>
      <c r="Q69" s="7"/>
      <c r="R69" s="10">
        <f t="shared" si="3"/>
        <v>2000</v>
      </c>
      <c r="S69" s="7"/>
      <c r="T69" s="7"/>
      <c r="U69" s="7">
        <f t="shared" si="5"/>
        <v>0</v>
      </c>
      <c r="V69" s="7">
        <v>2000</v>
      </c>
      <c r="W69" s="7">
        <v>0</v>
      </c>
      <c r="X69" s="10">
        <f t="shared" si="4"/>
        <v>2000</v>
      </c>
    </row>
    <row r="70" spans="1:24" s="1" customFormat="1" ht="13.5" customHeight="1" hidden="1">
      <c r="A70" s="5" t="s">
        <v>12</v>
      </c>
      <c r="B70" s="6" t="s">
        <v>51</v>
      </c>
      <c r="C70" s="7"/>
      <c r="D70" s="7">
        <v>69100</v>
      </c>
      <c r="E70" s="7"/>
      <c r="F70" s="10">
        <f t="shared" si="0"/>
        <v>69100</v>
      </c>
      <c r="G70" s="7"/>
      <c r="H70" s="7"/>
      <c r="I70" s="7"/>
      <c r="J70" s="10">
        <f aca="true" t="shared" si="6" ref="J70:J75">+G70+H70+I70</f>
        <v>0</v>
      </c>
      <c r="K70" s="7"/>
      <c r="L70" s="7"/>
      <c r="M70" s="7"/>
      <c r="N70" s="10"/>
      <c r="O70" s="7"/>
      <c r="P70" s="7">
        <v>69100</v>
      </c>
      <c r="Q70" s="7"/>
      <c r="R70" s="10">
        <f>+O70+P70+Q70</f>
        <v>69100</v>
      </c>
      <c r="S70" s="7"/>
      <c r="T70" s="7"/>
      <c r="U70" s="7">
        <f t="shared" si="5"/>
        <v>0</v>
      </c>
      <c r="V70" s="7"/>
      <c r="W70" s="7"/>
      <c r="X70" s="10">
        <f>+U70+V70+W70</f>
        <v>0</v>
      </c>
    </row>
    <row r="71" spans="1:24" s="1" customFormat="1" ht="13.5" customHeight="1">
      <c r="A71" s="16" t="s">
        <v>49</v>
      </c>
      <c r="B71" s="3" t="s">
        <v>60</v>
      </c>
      <c r="C71" s="7"/>
      <c r="D71" s="4">
        <v>12540</v>
      </c>
      <c r="E71" s="7"/>
      <c r="F71" s="10">
        <f>+C71+D71+E71</f>
        <v>12540</v>
      </c>
      <c r="G71" s="7"/>
      <c r="H71" s="4">
        <v>26411</v>
      </c>
      <c r="I71" s="7"/>
      <c r="J71" s="10">
        <f t="shared" si="6"/>
        <v>26411</v>
      </c>
      <c r="K71" s="7"/>
      <c r="L71" s="7"/>
      <c r="M71" s="7"/>
      <c r="N71" s="10">
        <f>+K71+L71+M71</f>
        <v>0</v>
      </c>
      <c r="O71" s="7"/>
      <c r="P71" s="7">
        <v>12540</v>
      </c>
      <c r="Q71" s="7"/>
      <c r="R71" s="10">
        <f>+O71+P71+Q71</f>
        <v>12540</v>
      </c>
      <c r="S71" s="7"/>
      <c r="T71" s="7"/>
      <c r="U71" s="7">
        <f t="shared" si="5"/>
        <v>0</v>
      </c>
      <c r="V71" s="4">
        <v>50000</v>
      </c>
      <c r="W71" s="7">
        <v>0</v>
      </c>
      <c r="X71" s="10">
        <f t="shared" si="4"/>
        <v>50000</v>
      </c>
    </row>
    <row r="72" spans="1:24" s="1" customFormat="1" ht="12.75" customHeight="1">
      <c r="A72" s="5" t="s">
        <v>1</v>
      </c>
      <c r="B72" s="6" t="s">
        <v>43</v>
      </c>
      <c r="C72" s="7"/>
      <c r="D72" s="7">
        <v>12540</v>
      </c>
      <c r="E72" s="7"/>
      <c r="F72" s="10">
        <f>+C72+D72+E72</f>
        <v>12540</v>
      </c>
      <c r="G72" s="7"/>
      <c r="H72" s="7">
        <v>26411</v>
      </c>
      <c r="I72" s="7"/>
      <c r="J72" s="10">
        <f t="shared" si="6"/>
        <v>26411</v>
      </c>
      <c r="K72" s="7"/>
      <c r="L72" s="7"/>
      <c r="M72" s="7"/>
      <c r="N72" s="10">
        <f t="shared" si="2"/>
        <v>0</v>
      </c>
      <c r="O72" s="7"/>
      <c r="P72" s="7">
        <v>12540</v>
      </c>
      <c r="Q72" s="7"/>
      <c r="R72" s="10">
        <f t="shared" si="3"/>
        <v>12540</v>
      </c>
      <c r="S72" s="7"/>
      <c r="T72" s="7"/>
      <c r="U72" s="7">
        <f t="shared" si="5"/>
        <v>0</v>
      </c>
      <c r="V72" s="7">
        <v>50000</v>
      </c>
      <c r="W72" s="7">
        <v>0</v>
      </c>
      <c r="X72" s="10">
        <f>+U72+V72+W72</f>
        <v>50000</v>
      </c>
    </row>
    <row r="73" spans="1:24" s="1" customFormat="1" ht="12.75" customHeight="1" hidden="1">
      <c r="A73" s="5">
        <v>7</v>
      </c>
      <c r="B73" s="6" t="s">
        <v>55</v>
      </c>
      <c r="C73" s="7"/>
      <c r="D73" s="17"/>
      <c r="E73" s="7"/>
      <c r="F73" s="10">
        <f>+C73+D73+E73</f>
        <v>0</v>
      </c>
      <c r="G73" s="7"/>
      <c r="H73" s="17"/>
      <c r="I73" s="7"/>
      <c r="J73" s="10">
        <f t="shared" si="6"/>
        <v>0</v>
      </c>
      <c r="K73" s="7"/>
      <c r="L73" s="7"/>
      <c r="M73" s="7"/>
      <c r="N73" s="10">
        <f t="shared" si="2"/>
        <v>0</v>
      </c>
      <c r="O73" s="7"/>
      <c r="P73" s="17"/>
      <c r="Q73" s="7"/>
      <c r="R73" s="10">
        <f t="shared" si="3"/>
        <v>0</v>
      </c>
      <c r="S73" s="7"/>
      <c r="T73" s="7"/>
      <c r="U73" s="7">
        <f t="shared" si="5"/>
        <v>0</v>
      </c>
      <c r="V73" s="17"/>
      <c r="W73" s="7"/>
      <c r="X73" s="10">
        <f>+U73+V73+W73</f>
        <v>0</v>
      </c>
    </row>
    <row r="74" spans="1:24" s="1" customFormat="1" ht="12.75" customHeight="1" hidden="1">
      <c r="A74" s="16" t="s">
        <v>49</v>
      </c>
      <c r="B74" s="3" t="s">
        <v>50</v>
      </c>
      <c r="C74" s="4"/>
      <c r="D74" s="18"/>
      <c r="E74" s="4"/>
      <c r="F74" s="10">
        <f>+C74+D74+E74</f>
        <v>0</v>
      </c>
      <c r="G74" s="4"/>
      <c r="H74" s="18"/>
      <c r="I74" s="4"/>
      <c r="J74" s="10">
        <f t="shared" si="6"/>
        <v>0</v>
      </c>
      <c r="K74" s="4"/>
      <c r="L74" s="18"/>
      <c r="M74" s="4"/>
      <c r="N74" s="10">
        <f>+K74+L74+M74</f>
        <v>0</v>
      </c>
      <c r="O74" s="4"/>
      <c r="P74" s="18"/>
      <c r="Q74" s="4"/>
      <c r="R74" s="10">
        <f t="shared" si="3"/>
        <v>0</v>
      </c>
      <c r="S74" s="4"/>
      <c r="T74" s="4"/>
      <c r="U74" s="7">
        <f>+S74+T74</f>
        <v>0</v>
      </c>
      <c r="V74" s="18"/>
      <c r="W74" s="4"/>
      <c r="X74" s="10">
        <f>+U74+V74+W74</f>
        <v>0</v>
      </c>
    </row>
    <row r="75" spans="1:24" s="1" customFormat="1" ht="16.5" customHeight="1">
      <c r="A75" s="3"/>
      <c r="B75" s="3" t="s">
        <v>31</v>
      </c>
      <c r="C75" s="4">
        <f>+C6+C12+C13+C24+C31+C46+C56+C64+C74</f>
        <v>4525909</v>
      </c>
      <c r="D75" s="4">
        <f>+D6+D12+D13+D24+D31+D46+D56+D64+D74+D72</f>
        <v>3587108</v>
      </c>
      <c r="E75" s="4">
        <f>+E6+E12+E13+E24+E31+E46+E56+E64+E74</f>
        <v>415402</v>
      </c>
      <c r="F75" s="10">
        <f>+C75+D75+E75</f>
        <v>8528419</v>
      </c>
      <c r="G75" s="4">
        <f>+G6+G12+G13+G24+G31+G46+G56+G64+G74</f>
        <v>4804153</v>
      </c>
      <c r="H75" s="4">
        <f>+H6+H12+H13+H24+H31+H46+H56+H64+H74+H72</f>
        <v>3195871</v>
      </c>
      <c r="I75" s="4">
        <f>+I6+I12+I13+I24+I31+I46+I56+I64+I74</f>
        <v>173290</v>
      </c>
      <c r="J75" s="10">
        <f t="shared" si="6"/>
        <v>8173314</v>
      </c>
      <c r="K75" s="4">
        <f>+K6+K12+K13+K24+K31+K46+K56+K64+K74</f>
        <v>0</v>
      </c>
      <c r="L75" s="4">
        <f>+L6+L12+L13+L24+L31+L46+L56+L64+L74</f>
        <v>0</v>
      </c>
      <c r="M75" s="4">
        <f>+M6+M12+M13+M24+M31+M46+M56+M64+M74</f>
        <v>0</v>
      </c>
      <c r="N75" s="10">
        <f>+K75+L75+M75</f>
        <v>0</v>
      </c>
      <c r="O75" s="4">
        <f>+O6+O12+O13+O24+O31+O46+O56+O64+O74</f>
        <v>4342523</v>
      </c>
      <c r="P75" s="4">
        <f>+P6+P12+P13+P24+P31+P46+P56+P64+P74</f>
        <v>4639000</v>
      </c>
      <c r="Q75" s="4">
        <f>+Q6+Q12+Q13+Q24+Q31+Q46+Q56+Q64+Q74</f>
        <v>382080</v>
      </c>
      <c r="R75" s="10">
        <f t="shared" si="3"/>
        <v>9363603</v>
      </c>
      <c r="S75" s="4">
        <f>+S6+S12+S13+S24+S31+S46+S56+S64+S74</f>
        <v>4823010</v>
      </c>
      <c r="T75" s="4">
        <f>+T6+T12+T13+T24+T31+T46+T56+T64+T74</f>
        <v>841827</v>
      </c>
      <c r="U75" s="4">
        <f>+S75+T75</f>
        <v>5664837</v>
      </c>
      <c r="V75" s="4">
        <f>+V6+V12+V13+V24+V31+V46+V56+V64+V74+V72</f>
        <v>3413483</v>
      </c>
      <c r="W75" s="4">
        <f>+W6+W12+W13+W24+W31+W46+W56+W64+W74</f>
        <v>426406</v>
      </c>
      <c r="X75" s="10">
        <f>+U75+V75+W75</f>
        <v>9504726</v>
      </c>
    </row>
    <row r="76" spans="18:24" ht="12.75">
      <c r="R76" t="s">
        <v>37</v>
      </c>
      <c r="X76" t="s">
        <v>37</v>
      </c>
    </row>
    <row r="77" ht="12.75">
      <c r="B77" s="11"/>
    </row>
  </sheetData>
  <sheetProtection/>
  <mergeCells count="10">
    <mergeCell ref="A4:A5"/>
    <mergeCell ref="B4:B5"/>
    <mergeCell ref="P1:V1"/>
    <mergeCell ref="O4:R4"/>
    <mergeCell ref="C3:V3"/>
    <mergeCell ref="U4:X4"/>
    <mergeCell ref="G4:J4"/>
    <mergeCell ref="C4:F4"/>
    <mergeCell ref="K4:N4"/>
    <mergeCell ref="W1:AC1"/>
  </mergeCells>
  <printOptions/>
  <pageMargins left="0.16" right="0.21" top="1.16" bottom="0.94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Karnobat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Gencheva</dc:creator>
  <cp:keywords/>
  <dc:description/>
  <cp:lastModifiedBy>hg432</cp:lastModifiedBy>
  <cp:lastPrinted>2016-02-11T08:54:10Z</cp:lastPrinted>
  <dcterms:created xsi:type="dcterms:W3CDTF">2004-01-21T09:28:52Z</dcterms:created>
  <dcterms:modified xsi:type="dcterms:W3CDTF">2016-02-11T09:15:55Z</dcterms:modified>
  <cp:category/>
  <cp:version/>
  <cp:contentType/>
  <cp:contentStatus/>
</cp:coreProperties>
</file>